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11291\Desktop\"/>
    </mc:Choice>
  </mc:AlternateContent>
  <xr:revisionPtr revIDLastSave="0" documentId="13_ncr:1_{6D83B9D6-6F49-427B-9111-639765C95302}" xr6:coauthVersionLast="36" xr6:coauthVersionMax="36" xr10:uidLastSave="{00000000-0000-0000-0000-000000000000}"/>
  <bookViews>
    <workbookView xWindow="0" yWindow="0" windowWidth="28800" windowHeight="12180" activeTab="1" xr2:uid="{B2831154-4062-4CEB-B64F-6AEEA6893BF2}"/>
  </bookViews>
  <sheets>
    <sheet name="원본" sheetId="1" r:id="rId1"/>
    <sheet name="물품 금액수정" sheetId="2" r:id="rId2"/>
    <sheet name="부품수정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0" i="2" l="1"/>
  <c r="O83" i="2"/>
  <c r="O231" i="2"/>
  <c r="M250" i="2"/>
  <c r="L250" i="2"/>
  <c r="H250" i="2"/>
  <c r="H253" i="2"/>
  <c r="H254" i="2"/>
  <c r="H252" i="2"/>
  <c r="M242" i="2"/>
  <c r="L242" i="2"/>
  <c r="H242" i="2"/>
  <c r="G242" i="2"/>
  <c r="H244" i="2"/>
  <c r="H184" i="2"/>
  <c r="L231" i="2"/>
  <c r="H231" i="2"/>
  <c r="M219" i="2"/>
  <c r="L219" i="2"/>
  <c r="H219" i="2"/>
  <c r="G219" i="2"/>
  <c r="H229" i="2"/>
  <c r="H225" i="2"/>
  <c r="H224" i="2"/>
  <c r="H223" i="2"/>
  <c r="M206" i="2"/>
  <c r="L206" i="2"/>
  <c r="H206" i="2"/>
  <c r="G206" i="2"/>
  <c r="H218" i="2"/>
  <c r="H214" i="2"/>
  <c r="H212" i="2"/>
  <c r="H213" i="2"/>
  <c r="G193" i="2"/>
  <c r="H204" i="2"/>
  <c r="H199" i="2"/>
  <c r="H198" i="2"/>
  <c r="H196" i="2"/>
  <c r="H193" i="2" s="1"/>
  <c r="L193" i="2" s="1"/>
  <c r="M193" i="2" s="1"/>
  <c r="H194" i="2"/>
  <c r="H187" i="2"/>
  <c r="L181" i="2"/>
  <c r="M181" i="2" s="1"/>
  <c r="H181" i="2"/>
  <c r="G181" i="2"/>
  <c r="H191" i="2"/>
  <c r="H188" i="2"/>
  <c r="H183" i="2"/>
  <c r="H169" i="2"/>
  <c r="G166" i="2"/>
  <c r="H178" i="2"/>
  <c r="H175" i="2"/>
  <c r="H174" i="2"/>
  <c r="H168" i="2"/>
  <c r="M153" i="2"/>
  <c r="L153" i="2"/>
  <c r="H153" i="2"/>
  <c r="G153" i="2"/>
  <c r="H154" i="2"/>
  <c r="H164" i="2"/>
  <c r="H161" i="2"/>
  <c r="H160" i="2"/>
  <c r="H155" i="2"/>
  <c r="M139" i="2"/>
  <c r="L139" i="2"/>
  <c r="H139" i="2"/>
  <c r="G139" i="2"/>
  <c r="H151" i="2"/>
  <c r="H148" i="2"/>
  <c r="H147" i="2"/>
  <c r="H145" i="2"/>
  <c r="M125" i="2"/>
  <c r="L125" i="2"/>
  <c r="H125" i="2"/>
  <c r="G125" i="2"/>
  <c r="H131" i="2"/>
  <c r="H133" i="2"/>
  <c r="H134" i="2"/>
  <c r="H137" i="2"/>
  <c r="H166" i="2" l="1"/>
  <c r="L166" i="2" s="1"/>
  <c r="M166" i="2" s="1"/>
  <c r="M102" i="2" l="1"/>
  <c r="L102" i="2"/>
  <c r="H102" i="2"/>
  <c r="H108" i="2"/>
  <c r="M97" i="2"/>
  <c r="L97" i="2"/>
  <c r="H97" i="2"/>
  <c r="L90" i="2"/>
  <c r="H90" i="2"/>
  <c r="H94" i="2"/>
  <c r="H93" i="2"/>
  <c r="L83" i="2"/>
  <c r="H83" i="2"/>
  <c r="H86" i="2"/>
  <c r="H87" i="2"/>
  <c r="M74" i="2"/>
  <c r="L74" i="2"/>
  <c r="H74" i="2"/>
  <c r="H78" i="2"/>
  <c r="H80" i="2"/>
  <c r="H81" i="2"/>
  <c r="M52" i="2"/>
  <c r="L52" i="2"/>
  <c r="H52" i="2"/>
  <c r="G52" i="2"/>
  <c r="H60" i="2"/>
  <c r="M47" i="2"/>
  <c r="L47" i="2"/>
  <c r="H47" i="2"/>
  <c r="G47" i="2"/>
  <c r="M29" i="2"/>
  <c r="H29" i="2"/>
  <c r="G29" i="2"/>
  <c r="H38" i="2"/>
  <c r="M39" i="2"/>
  <c r="L39" i="2"/>
  <c r="H39" i="2"/>
  <c r="G39" i="2"/>
  <c r="H46" i="2"/>
  <c r="L29" i="2"/>
  <c r="H236" i="2" l="1"/>
  <c r="H235" i="2"/>
  <c r="H237" i="2"/>
  <c r="H233" i="2"/>
  <c r="H58" i="2"/>
  <c r="H59" i="2"/>
  <c r="H33" i="2"/>
  <c r="H37" i="2"/>
  <c r="J29" i="2" s="1"/>
  <c r="H36" i="2"/>
  <c r="J260" i="2"/>
  <c r="I260" i="2"/>
  <c r="G260" i="2"/>
  <c r="J250" i="2"/>
  <c r="G250" i="2"/>
  <c r="I250" i="2" s="1"/>
  <c r="J242" i="2"/>
  <c r="I242" i="2"/>
  <c r="G231" i="2"/>
  <c r="I231" i="2" s="1"/>
  <c r="J219" i="2"/>
  <c r="I219" i="2"/>
  <c r="J206" i="2"/>
  <c r="I206" i="2"/>
  <c r="J193" i="2"/>
  <c r="I193" i="2"/>
  <c r="J181" i="2"/>
  <c r="I181" i="2"/>
  <c r="J166" i="2"/>
  <c r="I166" i="2"/>
  <c r="J153" i="2"/>
  <c r="I153" i="2"/>
  <c r="J139" i="2"/>
  <c r="I139" i="2"/>
  <c r="J125" i="2"/>
  <c r="I125" i="2"/>
  <c r="J122" i="2"/>
  <c r="I122" i="2"/>
  <c r="G122" i="2"/>
  <c r="J119" i="2"/>
  <c r="I119" i="2"/>
  <c r="G119" i="2"/>
  <c r="J111" i="2"/>
  <c r="I111" i="2"/>
  <c r="G111" i="2"/>
  <c r="J102" i="2"/>
  <c r="G102" i="2"/>
  <c r="I102" i="2" s="1"/>
  <c r="J97" i="2"/>
  <c r="G97" i="2"/>
  <c r="I97" i="2" s="1"/>
  <c r="J90" i="2"/>
  <c r="G90" i="2"/>
  <c r="I90" i="2" s="1"/>
  <c r="J83" i="2"/>
  <c r="G83" i="2"/>
  <c r="I83" i="2" s="1"/>
  <c r="J74" i="2"/>
  <c r="G74" i="2"/>
  <c r="I74" i="2" s="1"/>
  <c r="J69" i="2"/>
  <c r="I69" i="2"/>
  <c r="G69" i="2"/>
  <c r="J61" i="2"/>
  <c r="I61" i="2"/>
  <c r="G61" i="2"/>
  <c r="J52" i="2"/>
  <c r="I52" i="2"/>
  <c r="J47" i="2"/>
  <c r="I47" i="2"/>
  <c r="J39" i="2"/>
  <c r="I39" i="2"/>
  <c r="I29" i="2"/>
  <c r="J23" i="2"/>
  <c r="I23" i="2"/>
  <c r="G23" i="2"/>
  <c r="J16" i="2"/>
  <c r="I16" i="2"/>
  <c r="G16" i="2"/>
  <c r="J9" i="2"/>
  <c r="I9" i="2"/>
  <c r="G9" i="2"/>
  <c r="J2" i="2"/>
  <c r="I2" i="2"/>
  <c r="G2" i="2"/>
  <c r="G234" i="1"/>
  <c r="G226" i="1"/>
  <c r="I226" i="1" s="1"/>
  <c r="G217" i="1"/>
  <c r="I217" i="1" s="1"/>
  <c r="I206" i="1"/>
  <c r="G206" i="1"/>
  <c r="G193" i="1"/>
  <c r="I193" i="1" s="1"/>
  <c r="G182" i="1"/>
  <c r="I182" i="1" s="1"/>
  <c r="I172" i="1"/>
  <c r="G172" i="1"/>
  <c r="G160" i="1"/>
  <c r="I160" i="1"/>
  <c r="G150" i="1"/>
  <c r="I150" i="1"/>
  <c r="I137" i="1"/>
  <c r="G137" i="1"/>
  <c r="G124" i="1"/>
  <c r="G121" i="1"/>
  <c r="G118" i="1"/>
  <c r="I118" i="1" s="1"/>
  <c r="I124" i="1"/>
  <c r="I121" i="1"/>
  <c r="I110" i="1"/>
  <c r="G110" i="1"/>
  <c r="G101" i="1"/>
  <c r="I101" i="1"/>
  <c r="I96" i="1"/>
  <c r="I89" i="1"/>
  <c r="I82" i="1"/>
  <c r="G96" i="1"/>
  <c r="G73" i="1"/>
  <c r="I73" i="1" s="1"/>
  <c r="G68" i="1"/>
  <c r="I68" i="1" s="1"/>
  <c r="I60" i="1"/>
  <c r="G60" i="1"/>
  <c r="G51" i="1"/>
  <c r="I51" i="1" s="1"/>
  <c r="G46" i="1"/>
  <c r="I46" i="1" s="1"/>
  <c r="G38" i="1"/>
  <c r="I38" i="1" s="1"/>
  <c r="G29" i="1"/>
  <c r="I29" i="1"/>
  <c r="I23" i="1"/>
  <c r="I16" i="1"/>
  <c r="I9" i="1"/>
  <c r="I2" i="1"/>
  <c r="G243" i="1"/>
  <c r="I243" i="1" s="1"/>
  <c r="G89" i="1"/>
  <c r="G82" i="1"/>
  <c r="G23" i="1"/>
  <c r="G16" i="1"/>
  <c r="G9" i="1"/>
  <c r="G2" i="1"/>
  <c r="J243" i="1"/>
  <c r="J234" i="1"/>
  <c r="J226" i="1"/>
  <c r="J217" i="1"/>
  <c r="J206" i="1"/>
  <c r="J193" i="1"/>
  <c r="J182" i="1"/>
  <c r="J172" i="1"/>
  <c r="J160" i="1"/>
  <c r="J150" i="1"/>
  <c r="J137" i="1"/>
  <c r="J124" i="1"/>
  <c r="J121" i="1"/>
  <c r="J118" i="1"/>
  <c r="J110" i="1"/>
  <c r="J101" i="1"/>
  <c r="J96" i="1"/>
  <c r="J89" i="1"/>
  <c r="J82" i="1"/>
  <c r="J73" i="1"/>
  <c r="J68" i="1"/>
  <c r="J60" i="1"/>
  <c r="J51" i="1"/>
  <c r="J46" i="1"/>
  <c r="J38" i="1"/>
  <c r="J29" i="1"/>
  <c r="J23" i="1"/>
  <c r="J16" i="1"/>
  <c r="J9" i="1"/>
  <c r="J2" i="1"/>
  <c r="J231" i="2" l="1"/>
  <c r="I234" i="1" l="1"/>
</calcChain>
</file>

<file path=xl/sharedStrings.xml><?xml version="1.0" encoding="utf-8"?>
<sst xmlns="http://schemas.openxmlformats.org/spreadsheetml/2006/main" count="1059" uniqueCount="272">
  <si>
    <t>코드</t>
  </si>
  <si>
    <t>SAP코드</t>
  </si>
  <si>
    <t>품명</t>
  </si>
  <si>
    <t>수량</t>
  </si>
  <si>
    <t>시간</t>
  </si>
  <si>
    <t>단가</t>
  </si>
  <si>
    <t>재료비</t>
  </si>
  <si>
    <t>행위료</t>
  </si>
  <si>
    <t>소비자_합계</t>
  </si>
  <si>
    <t>산재_지원금(연구소)</t>
  </si>
  <si>
    <t>수가</t>
  </si>
  <si>
    <t>환자부담금</t>
  </si>
  <si>
    <t>비고</t>
  </si>
  <si>
    <t>어깨가슴의지-미관형</t>
  </si>
  <si>
    <t>어깨가슴 의지-미관형</t>
  </si>
  <si>
    <t>0BF17FEC-A4F8-462B-5A-EB1A1</t>
  </si>
  <si>
    <t>어깨가슴 의지 - 미관형 소켓, PP</t>
  </si>
  <si>
    <t>레진소켓 or pp 소켓 금액 차등 적용?</t>
    <phoneticPr fontId="3" type="noConversion"/>
  </si>
  <si>
    <t>Z20010357</t>
  </si>
  <si>
    <t>켄달 견갑키트 세트(KAE-04+KTS-03)/성림</t>
  </si>
  <si>
    <t>오토복 견갑세트 입고가 807,000</t>
    <phoneticPr fontId="3" type="noConversion"/>
  </si>
  <si>
    <t>Z20011540</t>
  </si>
  <si>
    <t>국산 상박 폼블럭(-)/성림교역</t>
  </si>
  <si>
    <t>1DE707B5-C275-41A3-81-3BA7A2</t>
  </si>
  <si>
    <t>위팔용 하니스, 제작품</t>
  </si>
  <si>
    <t>Z20010368</t>
  </si>
  <si>
    <t>리갈 실리콘 일반형 의수(101L)/초이스</t>
  </si>
  <si>
    <t>어깨관절 의지-미관형</t>
  </si>
  <si>
    <t>85BAC332-C63A-4C3F-16-817A8</t>
  </si>
  <si>
    <t>어깨관절 의지 - 미관형 소켓, PP</t>
  </si>
  <si>
    <t>위팔 의지-미관형</t>
  </si>
  <si>
    <t>3E69EEFD-F705-4391-FD-76073</t>
  </si>
  <si>
    <t>위팔 의지 - 미관형 소켓, PP</t>
  </si>
  <si>
    <t>Z20010388</t>
  </si>
  <si>
    <t>켄달 상박 키트(대만)(KAE-03)/성림</t>
  </si>
  <si>
    <t>보조기장식 사용시, 관절장식 사용없이 제작시 금액공제와 적정제품 사용여부의 대한 문제</t>
    <phoneticPr fontId="3" type="noConversion"/>
  </si>
  <si>
    <t>오토복 상박키트 입고가 352,000</t>
    <phoneticPr fontId="3" type="noConversion"/>
  </si>
  <si>
    <t xml:space="preserve">주관절장식 사용 범위. </t>
    <phoneticPr fontId="3" type="noConversion"/>
  </si>
  <si>
    <t>Z20010904</t>
  </si>
  <si>
    <t>켄달 잠금식 팔꿈치 관절(KAE-05)/성림</t>
  </si>
  <si>
    <t>오토복 외골격 입고가 480,000</t>
    <phoneticPr fontId="3" type="noConversion"/>
  </si>
  <si>
    <t>위팔 의지-기능형</t>
  </si>
  <si>
    <t>Z20011390</t>
  </si>
  <si>
    <t>필라워 후크용 신경줄 세트(-)/성림</t>
  </si>
  <si>
    <t>22828B33-8229-4819-93-9E006C</t>
  </si>
  <si>
    <t>위팔 의지 - 기능형 소켓, PP</t>
  </si>
  <si>
    <t>소켓 금액 계산방법 궁금. 미관형소켓보다 적은 금액 책정, 기능형은 아래팔소켓 제작금액 포함 필요</t>
    <phoneticPr fontId="3" type="noConversion"/>
  </si>
  <si>
    <t>Z20010866</t>
  </si>
  <si>
    <t>TEHLIN 잠금식 팔꿈치 관절(H-HT-003)/신성</t>
  </si>
  <si>
    <t>Z20010389</t>
  </si>
  <si>
    <t>국산 손목장식, 45mm(K-10V18)/성림</t>
  </si>
  <si>
    <t>Z20010905</t>
  </si>
  <si>
    <t>켄달 반자동의수(KHD-03)/성림</t>
  </si>
  <si>
    <t>켄달 제품 내구성 문제있음. 오토복제품 사용 권장</t>
    <phoneticPr fontId="3" type="noConversion"/>
  </si>
  <si>
    <t>Z20010369</t>
  </si>
  <si>
    <t>남성용 PVC글러브(8S11)/오토복</t>
  </si>
  <si>
    <t>오토복 반자동의수 입고가 470,000</t>
    <phoneticPr fontId="3" type="noConversion"/>
  </si>
  <si>
    <t>아래팔 소켓 제작 금액 포함 필요</t>
    <phoneticPr fontId="3" type="noConversion"/>
  </si>
  <si>
    <t>필라워 주관절 장식 입고가 850,000</t>
    <phoneticPr fontId="3" type="noConversion"/>
  </si>
  <si>
    <t>Z20010397</t>
  </si>
  <si>
    <t>후크, 알미늄, 중(고무)(55035/36)/성림</t>
  </si>
  <si>
    <t>팔꿈치관절 의지-미관형</t>
  </si>
  <si>
    <t>275F54E4-1DC3-489D-0E-39A38</t>
  </si>
  <si>
    <t>팔꿈치관절 의지 -미관형 소켓, PP</t>
  </si>
  <si>
    <t>팔꿈치관절 의지-기능형</t>
  </si>
  <si>
    <t>9A06E0DF-DE42-48ED-EA-352AFD</t>
  </si>
  <si>
    <t>팔꿈치관절 의지 - 기능형 소켓, PP</t>
  </si>
  <si>
    <t>Z20010407</t>
  </si>
  <si>
    <t>주관절장식(16X12)/오토복</t>
  </si>
  <si>
    <t>연구소 입고가 187,000 25년기준</t>
    <phoneticPr fontId="3" type="noConversion"/>
  </si>
  <si>
    <t>호스머 주관절장식 입고가 1,300,000</t>
    <phoneticPr fontId="3" type="noConversion"/>
  </si>
  <si>
    <t>아래팔 의지-미관형</t>
  </si>
  <si>
    <t>A57434FE-B8C0-47D7-61-3F796</t>
  </si>
  <si>
    <t>위팔 밴드</t>
  </si>
  <si>
    <t>2DE5B0AD-7FC8-40E2-C5-1DF5EE</t>
  </si>
  <si>
    <t>아래팔 의지 - 미관형 소켓, PP</t>
  </si>
  <si>
    <t>아래팔 의지-기능형</t>
  </si>
  <si>
    <t>D8C67373-FA23-48A5-2E-70F52A</t>
  </si>
  <si>
    <t>아래팔용 하니스, 제작품</t>
  </si>
  <si>
    <t>하네스 중복, 아래팔 소켓 제작 재료비 누락</t>
    <phoneticPr fontId="3" type="noConversion"/>
  </si>
  <si>
    <t>49D6B322-038E-4D9B-BD-D095EE</t>
  </si>
  <si>
    <t>상완 커프</t>
  </si>
  <si>
    <t>Z20010375</t>
  </si>
  <si>
    <t>반자동 의수 세트(펄론케이블)(8K22)/오토복</t>
  </si>
  <si>
    <t>오토복 반자동의수 입고가 470,000(25년기준) / 후크 선택</t>
    <phoneticPr fontId="3" type="noConversion"/>
  </si>
  <si>
    <t>상박은 중국산 전박은 오토복 차이, 추후 수가계산 반영시 다른기준 적용 가능</t>
    <phoneticPr fontId="3" type="noConversion"/>
  </si>
  <si>
    <t>근전전동의수</t>
  </si>
  <si>
    <t>아래팔 근전전동의수</t>
  </si>
  <si>
    <t>Z20010405</t>
  </si>
  <si>
    <t>근전전동의수(-)/비케이</t>
  </si>
  <si>
    <t>C0709E17-9258-492D-54-9AEDF6</t>
  </si>
  <si>
    <t>근전전동의수, 배터리(-)/연구소</t>
  </si>
  <si>
    <t>Z20011072</t>
  </si>
  <si>
    <t>이너핸드, 속커버(8X18)/오토복</t>
  </si>
  <si>
    <t>연구소입고가 146,000 (25년기준)</t>
    <phoneticPr fontId="3" type="noConversion"/>
  </si>
  <si>
    <t>연구소입고가 187,000 (25년기준)</t>
    <phoneticPr fontId="3" type="noConversion"/>
  </si>
  <si>
    <t>8AEFFA2C-2C3A-4D9A-EE-4ABFB</t>
  </si>
  <si>
    <t>근전전동의수 소켓</t>
  </si>
  <si>
    <t>손목 관절 근전전동의수</t>
  </si>
  <si>
    <t>손목관절 의지-미관형</t>
  </si>
  <si>
    <t>FE98C862-C034-4DD0-CF-8FAAA</t>
  </si>
  <si>
    <t>손목관절 의지 - 미관형 소켓, PP</t>
  </si>
  <si>
    <t>Z20011331</t>
  </si>
  <si>
    <t>미관형의수(-)/한미</t>
  </si>
  <si>
    <t xml:space="preserve">리갈사용빈도 높음 </t>
    <phoneticPr fontId="3" type="noConversion"/>
  </si>
  <si>
    <t>손목관절 의지-기능형</t>
  </si>
  <si>
    <t>460ED2C8-407B-4002-59-356D6C</t>
  </si>
  <si>
    <t>손목관절 의지 - 기능형 소켓, PP</t>
  </si>
  <si>
    <t>말단장치 누락(기능형의수 or 후크)</t>
    <phoneticPr fontId="3" type="noConversion"/>
  </si>
  <si>
    <t>손 의지-미관형</t>
  </si>
  <si>
    <t>9F1134A5-935A-4A2E-23-019AB</t>
  </si>
  <si>
    <t>손 의지 - 미관형</t>
  </si>
  <si>
    <t>손가락 의지-미관형</t>
  </si>
  <si>
    <t>5427D6DB-488B-4309-2A-E4D58D</t>
  </si>
  <si>
    <t>손가락 의지 - 미관형</t>
  </si>
  <si>
    <t>한쪽편 골반 의지</t>
  </si>
  <si>
    <t>A7AA82B2-7744-4C02-C4-146635</t>
  </si>
  <si>
    <t>골반 의지 - 소켓, PP</t>
  </si>
  <si>
    <t>Z20010411</t>
  </si>
  <si>
    <t>TEHLIN 하이스텐 고관절(C-TH-01)/신성</t>
  </si>
  <si>
    <t>오토복 7e7 입고가 1,400,000 (25년기준)</t>
    <phoneticPr fontId="3" type="noConversion"/>
  </si>
  <si>
    <t>90698FC1-A9B2-47B9-B1-2B6010</t>
  </si>
  <si>
    <t>피라밋형 소켓어댑터, 알루미늄(1217A)/성림</t>
  </si>
  <si>
    <t>D84B8BC4-2637-47CB-D-A3E653</t>
  </si>
  <si>
    <t>티타늄 20도 클램프(4R56=1)/오토복</t>
  </si>
  <si>
    <t>Z20011603</t>
  </si>
  <si>
    <t>국산 무릎회전장식(-)/HT&amp;C</t>
  </si>
  <si>
    <t>Z20011754</t>
  </si>
  <si>
    <t>국산 공압식 다축 무릎/HT&amp;C</t>
  </si>
  <si>
    <t>오토복 3r78 입고가 703,000 (25년기준) / 브레이크식 무릎을 기본부품으로 변경</t>
    <phoneticPr fontId="3" type="noConversion"/>
  </si>
  <si>
    <t>Z20010295</t>
  </si>
  <si>
    <t>알루미늄 튜브, 910mm(1210A)/성림</t>
  </si>
  <si>
    <t>3r15 , 대만제무릎 하이스텐 입고가 641,000</t>
    <phoneticPr fontId="3" type="noConversion"/>
  </si>
  <si>
    <t>156A99D0-88CF-46D4-66-DA377</t>
  </si>
  <si>
    <t>ST&amp;G 클램프, 알루미늄(1212A-LP)/성림</t>
  </si>
  <si>
    <t>브레이크식 무릎 사용시 클램프 2개 소요</t>
    <phoneticPr fontId="3" type="noConversion"/>
  </si>
  <si>
    <t>Z20010422</t>
  </si>
  <si>
    <t>단축발 알루미늄 세트(1H38+2R51+2R22)/오토복</t>
  </si>
  <si>
    <t>오토복 단축발 입고가 188,000 (25년기준)</t>
    <phoneticPr fontId="3" type="noConversion"/>
  </si>
  <si>
    <t>Z20010555</t>
  </si>
  <si>
    <t>켄달 대퇴용 폼커버(KFC-01)/성림</t>
  </si>
  <si>
    <t>AE93987B-B626-4FD1-B-7F51EB</t>
  </si>
  <si>
    <t>넓적다리 스타키넷</t>
  </si>
  <si>
    <t xml:space="preserve">고관절 하네스 제작 비용 누락 </t>
    <phoneticPr fontId="3" type="noConversion"/>
  </si>
  <si>
    <t xml:space="preserve">오토복 대퇴스타킹 입고가 21,000 누락 </t>
    <phoneticPr fontId="3" type="noConversion"/>
  </si>
  <si>
    <t>엉덩이관절 의지</t>
  </si>
  <si>
    <t>21C255BB-6528-4928-33-DAF874</t>
  </si>
  <si>
    <t>엉덩이관절 의지 - 소켓, PP</t>
  </si>
  <si>
    <t>오토복 대퇴스타킹 입고가 21,000 누락</t>
    <phoneticPr fontId="3" type="noConversion"/>
  </si>
  <si>
    <t>넓적다리 의지-일반형</t>
  </si>
  <si>
    <t>61C86C17-483B-4811-1-D71512</t>
  </si>
  <si>
    <t>PP용 밸브 세트(21Y105)/오토복</t>
  </si>
  <si>
    <t>성림 xp밸브 pp용 입고가 50,000 사용빈도 높음 저가 기준 기본품목 고려</t>
    <phoneticPr fontId="3" type="noConversion"/>
  </si>
  <si>
    <t>소켓가격 누락</t>
    <phoneticPr fontId="3" type="noConversion"/>
  </si>
  <si>
    <t>옵셋 클램프 입고가 80,000원 / 브레이크식 사용시 클램프 2개 소요</t>
    <phoneticPr fontId="3" type="noConversion"/>
  </si>
  <si>
    <t xml:space="preserve">대퇴벨트 제작 or 기성품 재료비(니트라이트 고관절 벨트 입고가 150,000) 누락 </t>
    <phoneticPr fontId="3" type="noConversion"/>
  </si>
  <si>
    <t>넓적다리 의지-실리콘형</t>
  </si>
  <si>
    <t>59E8F6B9-3D56-4CC0-8-711934</t>
  </si>
  <si>
    <t>넓적다리 의지 -실리콘형 소켓, PP</t>
  </si>
  <si>
    <t>소켓 형태 추가금.(재료비 초과시 추가금여부)</t>
    <phoneticPr fontId="3" type="noConversion"/>
  </si>
  <si>
    <t>Z20010891</t>
  </si>
  <si>
    <t>아이스로스 씰인 X 라이너 + 씰링, 대퇴용(I-8532XX,I-SXC0XX,I-SXG0XX,I-SXV0XX)/오서</t>
  </si>
  <si>
    <t xml:space="preserve">오서 씰인+링 set 입고가 642,000(25년 기준) </t>
    <phoneticPr fontId="3" type="noConversion"/>
  </si>
  <si>
    <t>Z20010570</t>
  </si>
  <si>
    <t>아이스락 씰인밸브 552, 대퇴용(L-552000)/오서</t>
  </si>
  <si>
    <t>오토복 퀵밸브 입고가 158,000(25년기준)</t>
    <phoneticPr fontId="3" type="noConversion"/>
  </si>
  <si>
    <t>락킹 라이너+락장식 사용시 재료비 커짐 약 10만원 늘어남</t>
    <phoneticPr fontId="3" type="noConversion"/>
  </si>
  <si>
    <t>무릎관절 의지-일반형</t>
  </si>
  <si>
    <t>A089395C-E840-4C76-4A-8BD27A</t>
  </si>
  <si>
    <t>무릎관절 의지 -일반형 소켓, PP</t>
  </si>
  <si>
    <t>Z20010504</t>
  </si>
  <si>
    <t>국산 슬관절 다축 무릎(-)/비케이</t>
  </si>
  <si>
    <t xml:space="preserve">4r51 (입고가 206,000)사용빈도 높음, 회전테이블 대신 사용 / 4r37 (입고가 87,000) </t>
    <phoneticPr fontId="3" type="noConversion"/>
  </si>
  <si>
    <t>무릎관절 의지-실리콘형</t>
  </si>
  <si>
    <t>4r51 사용빈도 높음, 회전테이블 대신 사용 + 에이치티엔씨무릎+4r51</t>
    <phoneticPr fontId="3" type="noConversion"/>
  </si>
  <si>
    <t>1D79931F-F12C-44DC-BB-C1F972</t>
  </si>
  <si>
    <t>무릎관절 의지 -실리콘형 소켓, PP</t>
  </si>
  <si>
    <t>종아리 의지-일반형</t>
  </si>
  <si>
    <t>D3F826A4-8D4E-42BE-CE-801F3</t>
  </si>
  <si>
    <t>종아리의지 콜셋 밴드</t>
  </si>
  <si>
    <t>행위료가 장식 콜셋밴드와 일반형 콜셋밴드와 차이없음</t>
    <phoneticPr fontId="3" type="noConversion"/>
  </si>
  <si>
    <t>Z20010551</t>
  </si>
  <si>
    <t>하퇴장식, 모든사이즈(7U15,7U30,7U46)/오토복</t>
  </si>
  <si>
    <t>E2B65374-B9D2-4410-9F-5C32DD</t>
  </si>
  <si>
    <t>종아리 의지 -일반형 소켓, PP</t>
  </si>
  <si>
    <t>Z20011352</t>
  </si>
  <si>
    <t>피라밋형 소켓어댑터, 스텐(1217S)/성림</t>
    <phoneticPr fontId="3" type="noConversion"/>
  </si>
  <si>
    <t>Z20010948</t>
  </si>
  <si>
    <t>소켓 부착 블록(1224A)/성림</t>
  </si>
  <si>
    <t>일체형 튜브클램프 입고가  57,000 / 하퇴부터는 튜브클램프 사용 일반적</t>
    <phoneticPr fontId="3" type="noConversion"/>
  </si>
  <si>
    <t>Z20010075</t>
  </si>
  <si>
    <t>알미늄 클램프(321D-2)/성림</t>
  </si>
  <si>
    <t xml:space="preserve">알미늄 옵셋 클램프 입고가 88,000 </t>
    <phoneticPr fontId="3" type="noConversion"/>
  </si>
  <si>
    <t>싸치발 알미늄 세트 215,000 입고가</t>
    <phoneticPr fontId="3" type="noConversion"/>
  </si>
  <si>
    <t>Z20010557</t>
  </si>
  <si>
    <t>켄달 하퇴용 폼커버(KFC-02)/성림</t>
  </si>
  <si>
    <t>4B4F47ED-7F07-4C55-CF-B75629</t>
  </si>
  <si>
    <t>종아리 스타키넷</t>
  </si>
  <si>
    <t>Z20010319</t>
  </si>
  <si>
    <t>하퇴용 스타킹(2개입)(99B16)/오토복</t>
  </si>
  <si>
    <t xml:space="preserve">더마실 싱글 75,000 더블 130,000 입고가  누락 </t>
    <phoneticPr fontId="3" type="noConversion"/>
  </si>
  <si>
    <t>피라밋형 소켓어댑터, 스텐(1217S)/성림</t>
  </si>
  <si>
    <t>하퇴밴드 성림교역 입고가 35,000 누락</t>
    <phoneticPr fontId="3" type="noConversion"/>
  </si>
  <si>
    <t>종아리 의지-실리콘형</t>
  </si>
  <si>
    <t>105DDC80-CAB0-458B-4E-C24B4</t>
  </si>
  <si>
    <t>종아리 의지 -실리콘형 소켓, PP</t>
  </si>
  <si>
    <t>소켓타입에 따라 기본품목 변경시 추가금 발생우려</t>
    <phoneticPr fontId="3" type="noConversion"/>
  </si>
  <si>
    <t>Z20010532</t>
  </si>
  <si>
    <t>아이스로스 컴포트 락킹 라이너(I-5406XX)/오서</t>
  </si>
  <si>
    <t>기존 430,000 입고가까지 기본부품으로 사용했음.</t>
    <phoneticPr fontId="3" type="noConversion"/>
  </si>
  <si>
    <t>8E5C0E9C-86A1-4AB2-FA-44E85</t>
  </si>
  <si>
    <t>인티그라 락 세트(3130+1212A+1211A-OP)/성림</t>
  </si>
  <si>
    <t>기본부품구성상 분할하여 계산해야 정산가능</t>
    <phoneticPr fontId="3" type="noConversion"/>
  </si>
  <si>
    <t>인티그라락 16 / 쉬프트락 14+어댑터 71,000 / 필라워락 185,000+어댑터 71000 /bk 259,000</t>
    <phoneticPr fontId="3" type="noConversion"/>
  </si>
  <si>
    <t>환부 길이상 더블클램프 사용시 ez어댑터사용 145,000~160,000 구성에 따라 차이</t>
    <phoneticPr fontId="3" type="noConversion"/>
  </si>
  <si>
    <t>쿠션 422,000+밸브 107,000+레진작업 소켓어댑터 57,000 +슬리브 168,000 = 754,000 (입고가기준)</t>
    <phoneticPr fontId="3" type="noConversion"/>
  </si>
  <si>
    <t>싸임식 발목관절 의지-일반형</t>
  </si>
  <si>
    <t>1523554B-6E9D-43DA-A4-5E594</t>
  </si>
  <si>
    <t>발목 의지 -일반형 소켓, PP</t>
  </si>
  <si>
    <t>B70B5633-486A-4BC6-DF-3E4DB3</t>
  </si>
  <si>
    <t>피라밋형 회전조절 소켓어댑터, 티탄(2W040-1-02)/성림</t>
  </si>
  <si>
    <t>스텐 4r37 입고가 86,000</t>
    <phoneticPr fontId="3" type="noConversion"/>
  </si>
  <si>
    <t>Z20010491</t>
  </si>
  <si>
    <t>ST&amp;G 퀀텀(C32XX+C15XX)/성림</t>
  </si>
  <si>
    <t>일반형 콜셋밴드 누락</t>
    <phoneticPr fontId="3" type="noConversion"/>
  </si>
  <si>
    <t>싸임식 발목관절 의지-실리콘형</t>
  </si>
  <si>
    <t>50E0C3EA-D6F8-47C5-B3-590B8</t>
  </si>
  <si>
    <t>발목 의지 -실리콘형 소켓, PP</t>
  </si>
  <si>
    <t>Z20010519</t>
  </si>
  <si>
    <t>실리포스 싸임용 젤라이너(1302)/성림</t>
  </si>
  <si>
    <t>하퇴 실인x 사용빈도 높음, 입고가 430,000 25년기준</t>
    <phoneticPr fontId="3" type="noConversion"/>
  </si>
  <si>
    <t xml:space="preserve">밸브 오서 실인밸브 107,000 or 오토복 이지라인밸브 132,000 </t>
    <phoneticPr fontId="3" type="noConversion"/>
  </si>
  <si>
    <t>3or4 프롱 소켓어댑터 + 오목형 로테이팅  스텐 구성시 세트 90,000</t>
    <phoneticPr fontId="3" type="noConversion"/>
  </si>
  <si>
    <t xml:space="preserve">실인x +링 , 하퇴 x5 , 슬리브등 기본품목 범위 </t>
    <phoneticPr fontId="3" type="noConversion"/>
  </si>
  <si>
    <t>발 의지 - 일반형</t>
  </si>
  <si>
    <t>Z20010360</t>
  </si>
  <si>
    <t>미관형발 레진(-)/두손</t>
  </si>
  <si>
    <t xml:space="preserve">미관형, 기능형 하네스 사용재료 차이 / 제작시간 고려 행위료 차이 여부 확인 </t>
    <phoneticPr fontId="3" type="noConversion"/>
  </si>
  <si>
    <t>반자동의수 /오토복</t>
    <phoneticPr fontId="1" type="noConversion"/>
  </si>
  <si>
    <t>아래팔 의지 - 기능형 소켓. Pp</t>
    <phoneticPr fontId="1" type="noConversion"/>
  </si>
  <si>
    <t>아래팔 의지 - 기능형 소켓, PP</t>
  </si>
  <si>
    <t xml:space="preserve">오토복 반자동의수 입고가 470,000(25년기준) / 후크기본 선택 655,000 </t>
    <phoneticPr fontId="3" type="noConversion"/>
  </si>
  <si>
    <t>행위료 시간 금액 확인필요(가산율 빠진듯)</t>
    <phoneticPr fontId="1" type="noConversion"/>
  </si>
  <si>
    <t>말단장치 누락(기능형의수)</t>
    <phoneticPr fontId="3" type="noConversion"/>
  </si>
  <si>
    <t>오토복 3r15 브레이크식무릎 스텐</t>
    <phoneticPr fontId="1" type="noConversion"/>
  </si>
  <si>
    <t xml:space="preserve">오토복 대퇴 스타킹 </t>
    <phoneticPr fontId="1" type="noConversion"/>
  </si>
  <si>
    <t>고관절 하네스</t>
    <phoneticPr fontId="1" type="noConversion"/>
  </si>
  <si>
    <t>?</t>
    <phoneticPr fontId="1" type="noConversion"/>
  </si>
  <si>
    <t>xp밸브 대퇴/성림</t>
    <phoneticPr fontId="1" type="noConversion"/>
  </si>
  <si>
    <t>ST&amp;G 옵셋클램프, 알루미늄(1212A-LP)/성림</t>
    <phoneticPr fontId="1" type="noConversion"/>
  </si>
  <si>
    <t>켄달 대퇴용 폼커버(KFC-01)/성림</t>
    <phoneticPr fontId="1" type="noConversion"/>
  </si>
  <si>
    <t>대퇴 하네스</t>
    <phoneticPr fontId="1" type="noConversion"/>
  </si>
  <si>
    <t>고관절 하네스 제작 비용 누락 or 기성품</t>
    <phoneticPr fontId="3" type="noConversion"/>
  </si>
  <si>
    <t>넓적다리 의지 -일반형 소켓, PP</t>
  </si>
  <si>
    <t>단축발 알루미늄 세트(1H38+2R51+2R22)/오토복</t>
    <phoneticPr fontId="1" type="noConversion"/>
  </si>
  <si>
    <t>bk락 - 275,000 / 실리콘락킹라이너 - 599,000</t>
    <phoneticPr fontId="1" type="noConversion"/>
  </si>
  <si>
    <t>밸브-114,000 /  실인x-링세트 - 642,000</t>
    <phoneticPr fontId="1" type="noConversion"/>
  </si>
  <si>
    <t>bk락장식</t>
    <phoneticPr fontId="1" type="noConversion"/>
  </si>
  <si>
    <t xml:space="preserve">아이스로스 실리콘 락킹라이너 </t>
    <phoneticPr fontId="1" type="noConversion"/>
  </si>
  <si>
    <t xml:space="preserve">국산 슬관절 다축무릎 821,000 / </t>
    <phoneticPr fontId="1" type="noConversion"/>
  </si>
  <si>
    <t>4r37 4홀 회전 소켓 어댑터 / 오토복 스텐</t>
    <phoneticPr fontId="1" type="noConversion"/>
  </si>
  <si>
    <t>종아리의지 콜셋 밴드</t>
    <phoneticPr fontId="1" type="noConversion"/>
  </si>
  <si>
    <t xml:space="preserve">일체형 튜브클램프 </t>
    <phoneticPr fontId="1" type="noConversion"/>
  </si>
  <si>
    <t>사용유무에따라 재료비 차이 많이 발생</t>
    <phoneticPr fontId="1" type="noConversion"/>
  </si>
  <si>
    <t xml:space="preserve">더마실 더블 </t>
    <phoneticPr fontId="1" type="noConversion"/>
  </si>
  <si>
    <t>피라밋형 소켓어댑터, 스텐(1217S)/성림</t>
    <phoneticPr fontId="1" type="noConversion"/>
  </si>
  <si>
    <t xml:space="preserve">종아리의지 하네스 </t>
    <phoneticPr fontId="1" type="noConversion"/>
  </si>
  <si>
    <t xml:space="preserve">실인x 라이너 / 오서 </t>
    <phoneticPr fontId="1" type="noConversion"/>
  </si>
  <si>
    <t>실리콘 컴포트 / 오서</t>
    <phoneticPr fontId="1" type="noConversion"/>
  </si>
  <si>
    <t>bk 국산 락장식 / bk</t>
    <phoneticPr fontId="1" type="noConversion"/>
  </si>
  <si>
    <t>실인밸브 / 오서</t>
    <phoneticPr fontId="1" type="noConversion"/>
  </si>
  <si>
    <t>레진소켓  압축식 수가 채움 / pp 일반 편차 발생.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</si>
</sst>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41" fontId="2" fillId="0" borderId="1" xfId="0" applyNumberFormat="1" applyFont="1" applyBorder="1">
      <alignment vertical="center"/>
    </xf>
    <xf numFmtId="9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41" fontId="4" fillId="0" borderId="2" xfId="0" applyNumberFormat="1" applyFont="1" applyBorder="1">
      <alignment vertical="center"/>
    </xf>
    <xf numFmtId="9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4" fillId="0" borderId="3" xfId="0" applyFont="1" applyBorder="1">
      <alignment vertical="center"/>
    </xf>
    <xf numFmtId="0" fontId="4" fillId="2" borderId="3" xfId="0" applyFont="1" applyFill="1" applyBorder="1">
      <alignment vertical="center"/>
    </xf>
    <xf numFmtId="41" fontId="4" fillId="0" borderId="3" xfId="0" applyNumberFormat="1" applyFont="1" applyBorder="1">
      <alignment vertical="center"/>
    </xf>
    <xf numFmtId="9" fontId="2" fillId="2" borderId="3" xfId="0" applyNumberFormat="1" applyFont="1" applyFill="1" applyBorder="1">
      <alignment vertical="center"/>
    </xf>
    <xf numFmtId="9" fontId="0" fillId="0" borderId="3" xfId="0" applyNumberFormat="1" applyBorder="1">
      <alignment vertical="center"/>
    </xf>
    <xf numFmtId="9" fontId="2" fillId="2" borderId="2" xfId="0" applyNumberFormat="1" applyFont="1" applyFill="1" applyBorder="1">
      <alignment vertical="center"/>
    </xf>
    <xf numFmtId="9" fontId="2" fillId="0" borderId="2" xfId="0" applyNumberFormat="1" applyFont="1" applyBorder="1">
      <alignment vertical="center"/>
    </xf>
    <xf numFmtId="0" fontId="0" fillId="3" borderId="3" xfId="0" applyFill="1" applyBorder="1">
      <alignment vertical="center"/>
    </xf>
    <xf numFmtId="9" fontId="2" fillId="0" borderId="3" xfId="0" applyNumberFormat="1" applyFont="1" applyBorder="1">
      <alignment vertical="center"/>
    </xf>
    <xf numFmtId="9" fontId="2" fillId="4" borderId="3" xfId="0" applyNumberFormat="1" applyFont="1" applyFill="1" applyBorder="1">
      <alignment vertical="center"/>
    </xf>
    <xf numFmtId="41" fontId="4" fillId="2" borderId="3" xfId="0" applyNumberFormat="1" applyFont="1" applyFill="1" applyBorder="1">
      <alignment vertical="center"/>
    </xf>
    <xf numFmtId="41" fontId="0" fillId="0" borderId="3" xfId="0" applyNumberFormat="1" applyBorder="1">
      <alignment vertical="center"/>
    </xf>
    <xf numFmtId="0" fontId="0" fillId="0" borderId="0" xfId="0" applyAlignment="1">
      <alignment vertical="top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9" fontId="0" fillId="2" borderId="2" xfId="0" applyNumberFormat="1" applyFill="1" applyBorder="1">
      <alignment vertical="center"/>
    </xf>
    <xf numFmtId="41" fontId="4" fillId="2" borderId="2" xfId="0" applyNumberFormat="1" applyFont="1" applyFill="1" applyBorder="1">
      <alignment vertical="center"/>
    </xf>
    <xf numFmtId="41" fontId="0" fillId="0" borderId="2" xfId="0" applyNumberFormat="1" applyBorder="1">
      <alignment vertical="center"/>
    </xf>
    <xf numFmtId="0" fontId="4" fillId="4" borderId="3" xfId="0" applyFont="1" applyFill="1" applyBorder="1">
      <alignment vertical="center"/>
    </xf>
    <xf numFmtId="9" fontId="0" fillId="2" borderId="3" xfId="0" applyNumberFormat="1" applyFill="1" applyBorder="1">
      <alignment vertical="center"/>
    </xf>
  </cellXfs>
  <cellStyles count="1">
    <cellStyle name="표준" xfId="0" builtinId="0"/>
  </cellStyles>
  <dxfs count="11">
    <dxf>
      <fill>
        <patternFill>
          <bgColor rgb="FFD9D9D9"/>
        </patternFill>
      </fill>
    </dxf>
    <dxf>
      <fill>
        <patternFill>
          <bgColor rgb="FFD9D9D9"/>
        </patternFill>
      </fill>
    </dxf>
    <dxf>
      <font>
        <color rgb="FFFFFF00"/>
      </font>
      <fill>
        <patternFill patternType="solid">
          <fgColor indexed="65"/>
          <bgColor rgb="FF40404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D9D9D9"/>
        </patternFill>
      </fill>
    </dxf>
    <dxf>
      <font>
        <color rgb="FFFFFF00"/>
      </font>
      <fill>
        <patternFill patternType="solid">
          <fgColor indexed="65"/>
          <bgColor rgb="FF40404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0D1F-867F-4861-9D9F-140B88F0CA06}">
  <sheetPr>
    <pageSetUpPr fitToPage="1"/>
  </sheetPr>
  <dimension ref="A1:P250"/>
  <sheetViews>
    <sheetView zoomScale="85" zoomScaleNormal="85" workbookViewId="0">
      <selection activeCell="C249" sqref="C249:P249"/>
    </sheetView>
  </sheetViews>
  <sheetFormatPr defaultColWidth="19" defaultRowHeight="24.75" customHeight="1" x14ac:dyDescent="0.3"/>
  <cols>
    <col min="1" max="1" width="1.875" customWidth="1"/>
    <col min="2" max="2" width="6.5" bestFit="1" customWidth="1"/>
    <col min="3" max="3" width="21.125" customWidth="1"/>
    <col min="4" max="4" width="51.125" customWidth="1"/>
    <col min="5" max="5" width="5.25" bestFit="1" customWidth="1"/>
    <col min="6" max="6" width="5.5" bestFit="1" customWidth="1"/>
    <col min="7" max="8" width="10.875" bestFit="1" customWidth="1"/>
    <col min="9" max="9" width="6" customWidth="1"/>
    <col min="10" max="10" width="6.5" customWidth="1"/>
    <col min="11" max="11" width="10.875" bestFit="1" customWidth="1"/>
    <col min="12" max="12" width="13.5" bestFit="1" customWidth="1"/>
    <col min="13" max="13" width="11.375" customWidth="1"/>
    <col min="14" max="14" width="11.125" customWidth="1"/>
    <col min="15" max="15" width="12.625" bestFit="1" customWidth="1"/>
    <col min="16" max="16" width="92.875" bestFit="1" customWidth="1"/>
  </cols>
  <sheetData>
    <row r="1" spans="1:16" ht="24.75" customHeight="1" thickTop="1" thickBot="1" x14ac:dyDescent="0.3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/>
      <c r="J1" s="3"/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4" t="s">
        <v>12</v>
      </c>
    </row>
    <row r="2" spans="1:16" ht="24.75" customHeight="1" thickTop="1" x14ac:dyDescent="0.3">
      <c r="A2" s="5"/>
      <c r="B2" s="6">
        <v>20011</v>
      </c>
      <c r="C2" s="6" t="s">
        <v>13</v>
      </c>
      <c r="D2" s="6" t="s">
        <v>14</v>
      </c>
      <c r="E2" s="6">
        <v>5</v>
      </c>
      <c r="F2" s="6">
        <v>28</v>
      </c>
      <c r="G2" s="7">
        <f>SUM(G3:G7)</f>
        <v>876081.9444444445</v>
      </c>
      <c r="H2" s="7">
        <v>964200</v>
      </c>
      <c r="I2" s="7">
        <f>G2/N2*100</f>
        <v>94.202359617682205</v>
      </c>
      <c r="J2" s="7">
        <f>(H2/N2)*100</f>
        <v>103.67741935483872</v>
      </c>
      <c r="K2" s="7">
        <v>625500</v>
      </c>
      <c r="L2" s="7">
        <v>1589700</v>
      </c>
      <c r="M2" s="7">
        <v>660000</v>
      </c>
      <c r="N2" s="7">
        <v>930000</v>
      </c>
      <c r="O2" s="7">
        <v>-300</v>
      </c>
      <c r="P2" s="8"/>
    </row>
    <row r="3" spans="1:16" ht="24.75" customHeight="1" x14ac:dyDescent="0.3">
      <c r="A3" s="9"/>
      <c r="B3" s="10"/>
      <c r="C3" s="10" t="s">
        <v>15</v>
      </c>
      <c r="D3" s="11" t="s">
        <v>16</v>
      </c>
      <c r="E3" s="10">
        <v>1</v>
      </c>
      <c r="F3" s="10"/>
      <c r="G3" s="12">
        <v>123087.5</v>
      </c>
      <c r="H3" s="12">
        <v>135800</v>
      </c>
      <c r="I3" s="12"/>
      <c r="J3" s="12"/>
      <c r="K3" s="12"/>
      <c r="L3" s="12">
        <v>135800</v>
      </c>
      <c r="M3" s="12"/>
      <c r="N3" s="12"/>
      <c r="O3" s="12"/>
      <c r="P3" s="13" t="s">
        <v>17</v>
      </c>
    </row>
    <row r="4" spans="1:16" ht="24.75" customHeight="1" x14ac:dyDescent="0.3">
      <c r="A4" s="9"/>
      <c r="B4" s="10"/>
      <c r="C4" s="10" t="s">
        <v>18</v>
      </c>
      <c r="D4" s="10" t="s">
        <v>19</v>
      </c>
      <c r="E4" s="10">
        <v>1</v>
      </c>
      <c r="F4" s="10"/>
      <c r="G4" s="12">
        <v>300000</v>
      </c>
      <c r="H4" s="12">
        <v>330000</v>
      </c>
      <c r="I4" s="12"/>
      <c r="J4" s="12"/>
      <c r="K4" s="12"/>
      <c r="L4" s="12">
        <v>330000</v>
      </c>
      <c r="M4" s="12"/>
      <c r="N4" s="12"/>
      <c r="O4" s="12"/>
      <c r="P4" s="13" t="s">
        <v>20</v>
      </c>
    </row>
    <row r="5" spans="1:16" ht="24.75" customHeight="1" x14ac:dyDescent="0.3">
      <c r="A5" s="9"/>
      <c r="B5" s="10"/>
      <c r="C5" s="10" t="s">
        <v>21</v>
      </c>
      <c r="D5" s="10" t="s">
        <v>22</v>
      </c>
      <c r="E5" s="10">
        <v>1</v>
      </c>
      <c r="F5" s="10"/>
      <c r="G5" s="12">
        <v>55000</v>
      </c>
      <c r="H5" s="12">
        <v>60500</v>
      </c>
      <c r="I5" s="12"/>
      <c r="J5" s="12"/>
      <c r="K5" s="12"/>
      <c r="L5" s="12">
        <v>60500</v>
      </c>
      <c r="M5" s="12"/>
      <c r="N5" s="12"/>
      <c r="O5" s="12"/>
      <c r="P5" s="14"/>
    </row>
    <row r="6" spans="1:16" ht="24.75" customHeight="1" x14ac:dyDescent="0.3">
      <c r="A6" s="9"/>
      <c r="B6" s="10"/>
      <c r="C6" s="10" t="s">
        <v>23</v>
      </c>
      <c r="D6" s="10" t="s">
        <v>24</v>
      </c>
      <c r="E6" s="10">
        <v>1</v>
      </c>
      <c r="F6" s="10"/>
      <c r="G6" s="12">
        <v>7994.4444444444398</v>
      </c>
      <c r="H6" s="12">
        <v>8900</v>
      </c>
      <c r="I6" s="12"/>
      <c r="J6" s="12"/>
      <c r="K6" s="12"/>
      <c r="L6" s="12">
        <v>8900</v>
      </c>
      <c r="M6" s="12"/>
      <c r="N6" s="12"/>
      <c r="O6" s="12"/>
      <c r="P6" s="14"/>
    </row>
    <row r="7" spans="1:16" ht="24.75" customHeight="1" x14ac:dyDescent="0.3">
      <c r="A7" s="9"/>
      <c r="B7" s="10"/>
      <c r="C7" s="10" t="s">
        <v>25</v>
      </c>
      <c r="D7" s="10" t="s">
        <v>26</v>
      </c>
      <c r="E7" s="10">
        <v>1</v>
      </c>
      <c r="F7" s="10"/>
      <c r="G7" s="12">
        <v>390000</v>
      </c>
      <c r="H7" s="12">
        <v>429000</v>
      </c>
      <c r="I7" s="12"/>
      <c r="J7" s="12"/>
      <c r="K7" s="12"/>
      <c r="L7" s="12">
        <v>429000</v>
      </c>
      <c r="M7" s="12"/>
      <c r="N7" s="12"/>
      <c r="O7" s="12"/>
      <c r="P7" s="14"/>
    </row>
    <row r="8" spans="1:16" ht="24.75" customHeight="1" x14ac:dyDescent="0.3">
      <c r="A8" s="9"/>
      <c r="B8" s="10"/>
      <c r="C8" s="10"/>
      <c r="D8" s="10"/>
      <c r="E8" s="10"/>
      <c r="F8" s="10"/>
      <c r="G8" s="12"/>
      <c r="H8" s="12"/>
      <c r="I8" s="12"/>
      <c r="J8" s="12"/>
      <c r="K8" s="12"/>
      <c r="L8" s="12"/>
      <c r="M8" s="12"/>
      <c r="N8" s="12"/>
      <c r="O8" s="12"/>
      <c r="P8" s="14"/>
    </row>
    <row r="9" spans="1:16" ht="24.75" customHeight="1" x14ac:dyDescent="0.3">
      <c r="A9" s="9"/>
      <c r="B9" s="10">
        <v>20021</v>
      </c>
      <c r="C9" s="10" t="s">
        <v>27</v>
      </c>
      <c r="D9" s="10" t="s">
        <v>27</v>
      </c>
      <c r="E9" s="10">
        <v>5</v>
      </c>
      <c r="F9" s="10">
        <v>26</v>
      </c>
      <c r="G9" s="7">
        <f>SUM(G10:G14)</f>
        <v>880552.31481481437</v>
      </c>
      <c r="H9" s="12">
        <v>969100</v>
      </c>
      <c r="I9" s="7">
        <f>G9/N9*100</f>
        <v>86.328658315177876</v>
      </c>
      <c r="J9" s="7">
        <f>(H9/N9)*100</f>
        <v>95.009803921568619</v>
      </c>
      <c r="K9" s="12">
        <v>580800</v>
      </c>
      <c r="L9" s="12">
        <v>1549900</v>
      </c>
      <c r="M9" s="7">
        <v>530000</v>
      </c>
      <c r="N9" s="12">
        <v>1020000</v>
      </c>
      <c r="O9" s="12">
        <v>-100</v>
      </c>
      <c r="P9" s="14"/>
    </row>
    <row r="10" spans="1:16" ht="24.75" customHeight="1" x14ac:dyDescent="0.3">
      <c r="A10" s="9"/>
      <c r="B10" s="10"/>
      <c r="C10" s="10" t="s">
        <v>28</v>
      </c>
      <c r="D10" s="10" t="s">
        <v>29</v>
      </c>
      <c r="E10" s="10">
        <v>1</v>
      </c>
      <c r="F10" s="10"/>
      <c r="G10" s="12">
        <v>127557.87037037</v>
      </c>
      <c r="H10" s="12">
        <v>140700</v>
      </c>
      <c r="I10" s="12"/>
      <c r="J10" s="12"/>
      <c r="K10" s="12"/>
      <c r="L10" s="12">
        <v>140700</v>
      </c>
      <c r="M10" s="12"/>
      <c r="N10" s="12"/>
      <c r="O10" s="12"/>
      <c r="P10" s="14"/>
    </row>
    <row r="11" spans="1:16" ht="24.75" customHeight="1" x14ac:dyDescent="0.3">
      <c r="A11" s="9"/>
      <c r="B11" s="10"/>
      <c r="C11" s="10" t="s">
        <v>18</v>
      </c>
      <c r="D11" s="10" t="s">
        <v>19</v>
      </c>
      <c r="E11" s="10">
        <v>1</v>
      </c>
      <c r="F11" s="10"/>
      <c r="G11" s="12">
        <v>300000</v>
      </c>
      <c r="H11" s="12">
        <v>330000</v>
      </c>
      <c r="I11" s="12"/>
      <c r="J11" s="12"/>
      <c r="K11" s="12"/>
      <c r="L11" s="12">
        <v>330000</v>
      </c>
      <c r="M11" s="12"/>
      <c r="N11" s="12"/>
      <c r="O11" s="12"/>
      <c r="P11" s="14"/>
    </row>
    <row r="12" spans="1:16" ht="24.75" customHeight="1" x14ac:dyDescent="0.3">
      <c r="A12" s="9"/>
      <c r="B12" s="10"/>
      <c r="C12" s="10" t="s">
        <v>23</v>
      </c>
      <c r="D12" s="10" t="s">
        <v>24</v>
      </c>
      <c r="E12" s="10">
        <v>1</v>
      </c>
      <c r="F12" s="10"/>
      <c r="G12" s="12">
        <v>7994.4444444444398</v>
      </c>
      <c r="H12" s="12">
        <v>8900</v>
      </c>
      <c r="I12" s="12"/>
      <c r="J12" s="12"/>
      <c r="K12" s="12"/>
      <c r="L12" s="12">
        <v>8900</v>
      </c>
      <c r="M12" s="12"/>
      <c r="N12" s="12"/>
      <c r="O12" s="12"/>
      <c r="P12" s="14"/>
    </row>
    <row r="13" spans="1:16" ht="24.75" customHeight="1" x14ac:dyDescent="0.3">
      <c r="A13" s="9"/>
      <c r="B13" s="10"/>
      <c r="C13" s="10" t="s">
        <v>21</v>
      </c>
      <c r="D13" s="10" t="s">
        <v>22</v>
      </c>
      <c r="E13" s="10">
        <v>1</v>
      </c>
      <c r="F13" s="10"/>
      <c r="G13" s="12">
        <v>55000</v>
      </c>
      <c r="H13" s="7">
        <v>60500</v>
      </c>
      <c r="I13" s="7"/>
      <c r="J13" s="7"/>
      <c r="K13" s="7"/>
      <c r="L13" s="7">
        <v>60500</v>
      </c>
      <c r="M13" s="7"/>
      <c r="N13" s="7"/>
      <c r="O13" s="7"/>
      <c r="P13" s="8"/>
    </row>
    <row r="14" spans="1:16" ht="24.75" customHeight="1" x14ac:dyDescent="0.3">
      <c r="A14" s="9"/>
      <c r="B14" s="10"/>
      <c r="C14" s="10" t="s">
        <v>25</v>
      </c>
      <c r="D14" s="10" t="s">
        <v>26</v>
      </c>
      <c r="E14" s="10">
        <v>1</v>
      </c>
      <c r="F14" s="10"/>
      <c r="G14" s="12">
        <v>390000</v>
      </c>
      <c r="H14" s="7">
        <v>429000</v>
      </c>
      <c r="I14" s="7"/>
      <c r="J14" s="7"/>
      <c r="K14" s="7"/>
      <c r="L14" s="7">
        <v>429000</v>
      </c>
      <c r="M14" s="7"/>
      <c r="N14" s="7"/>
      <c r="O14" s="7"/>
      <c r="P14" s="8"/>
    </row>
    <row r="15" spans="1:16" ht="24.75" customHeight="1" x14ac:dyDescent="0.3">
      <c r="A15" s="9"/>
      <c r="B15" s="10"/>
      <c r="C15" s="10"/>
      <c r="D15" s="10"/>
      <c r="E15" s="10"/>
      <c r="F15" s="10"/>
      <c r="G15" s="12"/>
      <c r="H15" s="7"/>
      <c r="I15" s="7"/>
      <c r="J15" s="7"/>
      <c r="K15" s="7"/>
      <c r="L15" s="7"/>
      <c r="M15" s="7"/>
      <c r="N15" s="7"/>
      <c r="O15" s="7"/>
      <c r="P15" s="8"/>
    </row>
    <row r="16" spans="1:16" ht="24.75" customHeight="1" x14ac:dyDescent="0.3">
      <c r="A16" s="9"/>
      <c r="B16" s="10">
        <v>20033</v>
      </c>
      <c r="C16" s="10" t="s">
        <v>30</v>
      </c>
      <c r="D16" s="10" t="s">
        <v>30</v>
      </c>
      <c r="E16" s="10">
        <v>5</v>
      </c>
      <c r="F16" s="10">
        <v>21</v>
      </c>
      <c r="G16" s="7">
        <f>SUM(G17:G21)</f>
        <v>763518.98148148146</v>
      </c>
      <c r="H16" s="7">
        <v>840300</v>
      </c>
      <c r="I16" s="7">
        <f>G16/N16*100</f>
        <v>103.17824074074073</v>
      </c>
      <c r="J16" s="7">
        <f>(H16/N16)*100</f>
        <v>113.55405405405405</v>
      </c>
      <c r="K16" s="7">
        <v>469100</v>
      </c>
      <c r="L16" s="7">
        <v>1309400</v>
      </c>
      <c r="M16" s="7">
        <v>570000</v>
      </c>
      <c r="N16" s="7">
        <v>740000</v>
      </c>
      <c r="O16" s="7">
        <v>-600</v>
      </c>
      <c r="P16" s="8"/>
    </row>
    <row r="17" spans="1:16" ht="24.75" customHeight="1" x14ac:dyDescent="0.3">
      <c r="A17" s="9"/>
      <c r="B17" s="10"/>
      <c r="C17" s="10" t="s">
        <v>23</v>
      </c>
      <c r="D17" s="10" t="s">
        <v>24</v>
      </c>
      <c r="E17" s="10">
        <v>1</v>
      </c>
      <c r="F17" s="10"/>
      <c r="G17" s="12">
        <v>7994.4444444444398</v>
      </c>
      <c r="H17" s="7">
        <v>8900</v>
      </c>
      <c r="I17" s="7"/>
      <c r="J17" s="7"/>
      <c r="K17" s="7"/>
      <c r="L17" s="7">
        <v>8900</v>
      </c>
      <c r="M17" s="7"/>
      <c r="N17" s="7"/>
      <c r="O17" s="7"/>
      <c r="P17" s="8"/>
    </row>
    <row r="18" spans="1:16" ht="24.75" customHeight="1" x14ac:dyDescent="0.3">
      <c r="A18" s="9"/>
      <c r="B18" s="10"/>
      <c r="C18" s="10" t="s">
        <v>31</v>
      </c>
      <c r="D18" s="10" t="s">
        <v>32</v>
      </c>
      <c r="E18" s="10">
        <v>1</v>
      </c>
      <c r="F18" s="10"/>
      <c r="G18" s="12">
        <v>90524.537037036993</v>
      </c>
      <c r="H18" s="7">
        <v>99900</v>
      </c>
      <c r="I18" s="7"/>
      <c r="J18" s="7"/>
      <c r="K18" s="7"/>
      <c r="L18" s="7">
        <v>99900</v>
      </c>
      <c r="M18" s="7"/>
      <c r="N18" s="7"/>
      <c r="O18" s="7"/>
      <c r="P18" s="8"/>
    </row>
    <row r="19" spans="1:16" ht="24.75" customHeight="1" x14ac:dyDescent="0.3">
      <c r="A19" s="9"/>
      <c r="B19" s="10"/>
      <c r="C19" s="10" t="s">
        <v>33</v>
      </c>
      <c r="D19" s="11" t="s">
        <v>34</v>
      </c>
      <c r="E19" s="10">
        <v>1</v>
      </c>
      <c r="F19" s="10"/>
      <c r="G19" s="12">
        <v>220000</v>
      </c>
      <c r="H19" s="7">
        <v>242000</v>
      </c>
      <c r="I19" s="7"/>
      <c r="J19" s="7"/>
      <c r="K19" s="7"/>
      <c r="L19" s="7">
        <v>242000</v>
      </c>
      <c r="M19" s="7"/>
      <c r="N19" s="7"/>
      <c r="O19" s="7"/>
      <c r="P19" s="15" t="s">
        <v>35</v>
      </c>
    </row>
    <row r="20" spans="1:16" ht="24.75" customHeight="1" x14ac:dyDescent="0.3">
      <c r="A20" s="9"/>
      <c r="B20" s="10"/>
      <c r="C20" s="10" t="s">
        <v>25</v>
      </c>
      <c r="D20" s="10" t="s">
        <v>26</v>
      </c>
      <c r="E20" s="10">
        <v>1</v>
      </c>
      <c r="F20" s="10"/>
      <c r="G20" s="12">
        <v>390000</v>
      </c>
      <c r="H20" s="7">
        <v>429000</v>
      </c>
      <c r="I20" s="7"/>
      <c r="J20" s="7"/>
      <c r="K20" s="7"/>
      <c r="L20" s="7">
        <v>429000</v>
      </c>
      <c r="M20" s="7"/>
      <c r="N20" s="7"/>
      <c r="O20" s="7"/>
      <c r="P20" s="15" t="s">
        <v>36</v>
      </c>
    </row>
    <row r="21" spans="1:16" ht="24.75" customHeight="1" x14ac:dyDescent="0.3">
      <c r="A21" s="9"/>
      <c r="B21" s="10"/>
      <c r="C21" s="10" t="s">
        <v>21</v>
      </c>
      <c r="D21" s="10" t="s">
        <v>22</v>
      </c>
      <c r="E21" s="10">
        <v>1</v>
      </c>
      <c r="F21" s="10"/>
      <c r="G21" s="12">
        <v>55000</v>
      </c>
      <c r="H21" s="12">
        <v>60500</v>
      </c>
      <c r="I21" s="12"/>
      <c r="J21" s="12"/>
      <c r="K21" s="12"/>
      <c r="L21" s="12">
        <v>60500</v>
      </c>
      <c r="M21" s="12"/>
      <c r="N21" s="12"/>
      <c r="O21" s="12"/>
      <c r="P21" s="14"/>
    </row>
    <row r="22" spans="1:16" ht="24.75" customHeight="1" x14ac:dyDescent="0.3">
      <c r="A22" s="9"/>
      <c r="B22" s="10"/>
      <c r="C22" s="10"/>
      <c r="D22" s="10"/>
      <c r="E22" s="10"/>
      <c r="F22" s="10"/>
      <c r="G22" s="12"/>
      <c r="H22" s="12"/>
      <c r="I22" s="12"/>
      <c r="J22" s="12"/>
      <c r="K22" s="12"/>
      <c r="L22" s="12"/>
      <c r="M22" s="12"/>
      <c r="N22" s="12"/>
      <c r="O22" s="12"/>
      <c r="P22" s="14"/>
    </row>
    <row r="23" spans="1:16" ht="24.75" customHeight="1" x14ac:dyDescent="0.3">
      <c r="A23" s="9"/>
      <c r="B23" s="10">
        <v>20033</v>
      </c>
      <c r="C23" s="10" t="s">
        <v>30</v>
      </c>
      <c r="D23" s="10" t="s">
        <v>30</v>
      </c>
      <c r="E23" s="10">
        <v>4</v>
      </c>
      <c r="F23" s="10">
        <v>21</v>
      </c>
      <c r="G23" s="7">
        <f>SUM(G24:G28)</f>
        <v>848518.98148148146</v>
      </c>
      <c r="H23" s="12">
        <v>933800</v>
      </c>
      <c r="I23" s="7">
        <f>G23/N23*100</f>
        <v>114.66472722722723</v>
      </c>
      <c r="J23" s="7">
        <f>(H23/N23)*100</f>
        <v>126.18918918918919</v>
      </c>
      <c r="K23" s="12">
        <v>469100</v>
      </c>
      <c r="L23" s="12">
        <v>1402900</v>
      </c>
      <c r="M23" s="7">
        <v>663000</v>
      </c>
      <c r="N23" s="12">
        <v>740000</v>
      </c>
      <c r="O23" s="12">
        <v>-100</v>
      </c>
      <c r="P23" s="14"/>
    </row>
    <row r="24" spans="1:16" ht="24.75" customHeight="1" x14ac:dyDescent="0.3">
      <c r="A24" s="9"/>
      <c r="B24" s="10"/>
      <c r="C24" s="10" t="s">
        <v>23</v>
      </c>
      <c r="D24" s="10" t="s">
        <v>24</v>
      </c>
      <c r="E24" s="10">
        <v>1</v>
      </c>
      <c r="F24" s="10"/>
      <c r="G24" s="12">
        <v>7994.4444444444398</v>
      </c>
      <c r="H24" s="12">
        <v>8900</v>
      </c>
      <c r="I24" s="12"/>
      <c r="J24" s="12"/>
      <c r="K24" s="12"/>
      <c r="L24" s="12">
        <v>8900</v>
      </c>
      <c r="M24" s="12"/>
      <c r="N24" s="12"/>
      <c r="O24" s="12"/>
      <c r="P24" s="14"/>
    </row>
    <row r="25" spans="1:16" ht="24.75" customHeight="1" x14ac:dyDescent="0.3">
      <c r="A25" s="9"/>
      <c r="B25" s="10"/>
      <c r="C25" s="10" t="s">
        <v>31</v>
      </c>
      <c r="D25" s="10" t="s">
        <v>32</v>
      </c>
      <c r="E25" s="10">
        <v>1</v>
      </c>
      <c r="F25" s="10"/>
      <c r="G25" s="12">
        <v>90524.537037036993</v>
      </c>
      <c r="H25" s="12">
        <v>99900</v>
      </c>
      <c r="I25" s="12"/>
      <c r="J25" s="12"/>
      <c r="K25" s="12"/>
      <c r="L25" s="12">
        <v>99900</v>
      </c>
      <c r="M25" s="12"/>
      <c r="N25" s="12"/>
      <c r="O25" s="12"/>
      <c r="P25" s="13" t="s">
        <v>37</v>
      </c>
    </row>
    <row r="26" spans="1:16" ht="24.75" customHeight="1" x14ac:dyDescent="0.3">
      <c r="A26" s="9"/>
      <c r="B26" s="10"/>
      <c r="C26" s="10" t="s">
        <v>38</v>
      </c>
      <c r="D26" s="11" t="s">
        <v>39</v>
      </c>
      <c r="E26" s="10">
        <v>1</v>
      </c>
      <c r="F26" s="10"/>
      <c r="G26" s="12">
        <v>360000</v>
      </c>
      <c r="H26" s="12">
        <v>396000</v>
      </c>
      <c r="I26" s="12"/>
      <c r="J26" s="12"/>
      <c r="K26" s="12"/>
      <c r="L26" s="12">
        <v>396000</v>
      </c>
      <c r="M26" s="12"/>
      <c r="N26" s="12"/>
      <c r="O26" s="12"/>
      <c r="P26" s="13" t="s">
        <v>40</v>
      </c>
    </row>
    <row r="27" spans="1:16" ht="24.75" customHeight="1" x14ac:dyDescent="0.3">
      <c r="A27" s="9"/>
      <c r="B27" s="10"/>
      <c r="C27" s="10" t="s">
        <v>25</v>
      </c>
      <c r="D27" s="10" t="s">
        <v>26</v>
      </c>
      <c r="E27" s="10">
        <v>1</v>
      </c>
      <c r="F27" s="10"/>
      <c r="G27" s="12">
        <v>390000</v>
      </c>
      <c r="H27" s="12">
        <v>429000</v>
      </c>
      <c r="I27" s="12"/>
      <c r="J27" s="12"/>
      <c r="K27" s="12"/>
      <c r="L27" s="12">
        <v>429000</v>
      </c>
      <c r="M27" s="12"/>
      <c r="N27" s="12"/>
      <c r="O27" s="12"/>
      <c r="P27" s="14"/>
    </row>
    <row r="28" spans="1:16" ht="24.75" customHeight="1" x14ac:dyDescent="0.3">
      <c r="A28" s="9"/>
      <c r="B28" s="10"/>
      <c r="C28" s="10"/>
      <c r="D28" s="10"/>
      <c r="E28" s="10"/>
      <c r="F28" s="10"/>
      <c r="G28" s="12"/>
      <c r="H28" s="12"/>
      <c r="I28" s="12"/>
      <c r="J28" s="12"/>
      <c r="K28" s="12"/>
      <c r="L28" s="12"/>
      <c r="M28" s="12"/>
      <c r="N28" s="12"/>
      <c r="O28" s="12"/>
      <c r="P28" s="14"/>
    </row>
    <row r="29" spans="1:16" ht="24.75" customHeight="1" x14ac:dyDescent="0.3">
      <c r="A29" s="9"/>
      <c r="B29" s="10">
        <v>20034</v>
      </c>
      <c r="C29" s="10" t="s">
        <v>41</v>
      </c>
      <c r="D29" s="10" t="s">
        <v>41</v>
      </c>
      <c r="E29" s="10">
        <v>7</v>
      </c>
      <c r="F29" s="10">
        <v>25.5</v>
      </c>
      <c r="G29" s="7">
        <f>SUM(G30:G36)</f>
        <v>1157518.9814814813</v>
      </c>
      <c r="H29" s="12">
        <v>1273500</v>
      </c>
      <c r="I29" s="7">
        <f>G29/N29*100</f>
        <v>77.685837683320898</v>
      </c>
      <c r="J29" s="7">
        <f>(H29/N29)*100</f>
        <v>85.469798657718115</v>
      </c>
      <c r="K29" s="12">
        <v>569600</v>
      </c>
      <c r="L29" s="12">
        <v>1843100</v>
      </c>
      <c r="M29" s="7">
        <v>354000</v>
      </c>
      <c r="N29" s="12">
        <v>1490000</v>
      </c>
      <c r="O29" s="12">
        <v>-900</v>
      </c>
      <c r="P29" s="14"/>
    </row>
    <row r="30" spans="1:16" ht="24.75" customHeight="1" x14ac:dyDescent="0.3">
      <c r="A30" s="9"/>
      <c r="B30" s="10"/>
      <c r="C30" s="10" t="s">
        <v>23</v>
      </c>
      <c r="D30" s="11" t="s">
        <v>24</v>
      </c>
      <c r="E30" s="10">
        <v>1</v>
      </c>
      <c r="F30" s="10"/>
      <c r="G30" s="12">
        <v>7994.4444444444398</v>
      </c>
      <c r="H30" s="12">
        <v>8900</v>
      </c>
      <c r="I30" s="12"/>
      <c r="J30" s="12"/>
      <c r="K30" s="12"/>
      <c r="L30" s="12">
        <v>8900</v>
      </c>
      <c r="M30" s="12"/>
      <c r="N30" s="12"/>
      <c r="O30" s="12"/>
      <c r="P30" s="13" t="s">
        <v>237</v>
      </c>
    </row>
    <row r="31" spans="1:16" ht="24.75" customHeight="1" x14ac:dyDescent="0.3">
      <c r="A31" s="9"/>
      <c r="B31" s="10"/>
      <c r="C31" s="10" t="s">
        <v>42</v>
      </c>
      <c r="D31" s="10" t="s">
        <v>43</v>
      </c>
      <c r="E31" s="10">
        <v>1</v>
      </c>
      <c r="F31" s="10"/>
      <c r="G31" s="12">
        <v>115000</v>
      </c>
      <c r="H31" s="12">
        <v>126500</v>
      </c>
      <c r="I31" s="12"/>
      <c r="J31" s="12"/>
      <c r="K31" s="12"/>
      <c r="L31" s="12">
        <v>126500</v>
      </c>
      <c r="M31" s="12"/>
      <c r="N31" s="12"/>
      <c r="O31" s="12"/>
      <c r="P31" s="14"/>
    </row>
    <row r="32" spans="1:16" ht="24.75" customHeight="1" x14ac:dyDescent="0.3">
      <c r="A32" s="9"/>
      <c r="B32" s="10"/>
      <c r="C32" s="10" t="s">
        <v>44</v>
      </c>
      <c r="D32" s="11" t="s">
        <v>45</v>
      </c>
      <c r="E32" s="10">
        <v>1</v>
      </c>
      <c r="F32" s="10"/>
      <c r="G32" s="12">
        <v>48524.537037037</v>
      </c>
      <c r="H32" s="7">
        <v>53500</v>
      </c>
      <c r="I32" s="7"/>
      <c r="J32" s="7"/>
      <c r="K32" s="7"/>
      <c r="L32" s="7">
        <v>53500</v>
      </c>
      <c r="M32" s="7"/>
      <c r="N32" s="7"/>
      <c r="O32" s="7"/>
      <c r="P32" s="15" t="s">
        <v>46</v>
      </c>
    </row>
    <row r="33" spans="1:16" ht="24.75" customHeight="1" x14ac:dyDescent="0.3">
      <c r="A33" s="9"/>
      <c r="B33" s="10"/>
      <c r="C33" s="10" t="s">
        <v>47</v>
      </c>
      <c r="D33" s="10" t="s">
        <v>48</v>
      </c>
      <c r="E33" s="10">
        <v>1</v>
      </c>
      <c r="F33" s="10"/>
      <c r="G33" s="12">
        <v>500000</v>
      </c>
      <c r="H33" s="12">
        <v>550000</v>
      </c>
      <c r="I33" s="12"/>
      <c r="J33" s="12"/>
      <c r="K33" s="12"/>
      <c r="L33" s="12">
        <v>550000</v>
      </c>
      <c r="M33" s="12"/>
      <c r="N33" s="12"/>
      <c r="O33" s="12"/>
      <c r="P33" s="14"/>
    </row>
    <row r="34" spans="1:16" ht="24.75" customHeight="1" x14ac:dyDescent="0.3">
      <c r="A34" s="9"/>
      <c r="B34" s="10"/>
      <c r="C34" s="10" t="s">
        <v>49</v>
      </c>
      <c r="D34" s="10" t="s">
        <v>50</v>
      </c>
      <c r="E34" s="10">
        <v>1</v>
      </c>
      <c r="F34" s="10"/>
      <c r="G34" s="12">
        <v>20000</v>
      </c>
      <c r="H34" s="12">
        <v>22000</v>
      </c>
      <c r="I34" s="12"/>
      <c r="J34" s="12"/>
      <c r="K34" s="12"/>
      <c r="L34" s="12">
        <v>22000</v>
      </c>
      <c r="M34" s="12"/>
      <c r="N34" s="12"/>
      <c r="O34" s="12"/>
      <c r="P34" s="14"/>
    </row>
    <row r="35" spans="1:16" ht="24.75" customHeight="1" x14ac:dyDescent="0.3">
      <c r="A35" s="9"/>
      <c r="B35" s="10"/>
      <c r="C35" s="10" t="s">
        <v>51</v>
      </c>
      <c r="D35" s="11" t="s">
        <v>52</v>
      </c>
      <c r="E35" s="10">
        <v>1</v>
      </c>
      <c r="F35" s="10"/>
      <c r="G35" s="12">
        <v>260000</v>
      </c>
      <c r="H35" s="12">
        <v>286000</v>
      </c>
      <c r="I35" s="12"/>
      <c r="J35" s="12"/>
      <c r="K35" s="12"/>
      <c r="L35" s="12">
        <v>286000</v>
      </c>
      <c r="M35" s="12"/>
      <c r="N35" s="12"/>
      <c r="O35" s="12"/>
      <c r="P35" s="13" t="s">
        <v>53</v>
      </c>
    </row>
    <row r="36" spans="1:16" ht="24.75" customHeight="1" x14ac:dyDescent="0.3">
      <c r="A36" s="9"/>
      <c r="B36" s="10"/>
      <c r="C36" s="10" t="s">
        <v>54</v>
      </c>
      <c r="D36" s="11" t="s">
        <v>55</v>
      </c>
      <c r="E36" s="10">
        <v>1</v>
      </c>
      <c r="F36" s="10"/>
      <c r="G36" s="12">
        <v>206000</v>
      </c>
      <c r="H36" s="12">
        <v>226600</v>
      </c>
      <c r="I36" s="12"/>
      <c r="J36" s="12"/>
      <c r="K36" s="12"/>
      <c r="L36" s="12">
        <v>226600</v>
      </c>
      <c r="M36" s="12"/>
      <c r="N36" s="12"/>
      <c r="O36" s="12"/>
      <c r="P36" s="13" t="s">
        <v>56</v>
      </c>
    </row>
    <row r="37" spans="1:16" ht="24.75" customHeight="1" x14ac:dyDescent="0.3">
      <c r="A37" s="9"/>
      <c r="B37" s="10"/>
      <c r="C37" s="10"/>
      <c r="D37" s="10"/>
      <c r="E37" s="10"/>
      <c r="F37" s="10"/>
      <c r="G37" s="12"/>
      <c r="H37" s="12"/>
      <c r="I37" s="12"/>
      <c r="J37" s="12"/>
      <c r="K37" s="12"/>
      <c r="L37" s="12"/>
      <c r="M37" s="12"/>
      <c r="N37" s="12"/>
      <c r="O37" s="12"/>
      <c r="P37" s="14"/>
    </row>
    <row r="38" spans="1:16" ht="24.75" customHeight="1" x14ac:dyDescent="0.3">
      <c r="A38" s="9"/>
      <c r="B38" s="10">
        <v>20034</v>
      </c>
      <c r="C38" s="10" t="s">
        <v>41</v>
      </c>
      <c r="D38" s="10" t="s">
        <v>41</v>
      </c>
      <c r="E38" s="10">
        <v>6</v>
      </c>
      <c r="F38" s="10">
        <v>25.5</v>
      </c>
      <c r="G38" s="7">
        <f>SUM(G39:G44)</f>
        <v>1346518.9814814813</v>
      </c>
      <c r="H38" s="12">
        <v>1481400</v>
      </c>
      <c r="I38" s="7">
        <f>G38/N38*100</f>
        <v>90.370401441710158</v>
      </c>
      <c r="J38" s="7">
        <f>(H38/N38)*100</f>
        <v>99.422818791946312</v>
      </c>
      <c r="K38" s="12">
        <v>569600</v>
      </c>
      <c r="L38" s="12">
        <v>2051000</v>
      </c>
      <c r="M38" s="7">
        <v>561000</v>
      </c>
      <c r="N38" s="12">
        <v>1490000</v>
      </c>
      <c r="O38" s="12">
        <v>0</v>
      </c>
      <c r="P38" s="14"/>
    </row>
    <row r="39" spans="1:16" ht="24.75" customHeight="1" x14ac:dyDescent="0.3">
      <c r="A39" s="9"/>
      <c r="B39" s="10"/>
      <c r="C39" s="10" t="s">
        <v>23</v>
      </c>
      <c r="D39" s="11" t="s">
        <v>24</v>
      </c>
      <c r="E39" s="10">
        <v>1</v>
      </c>
      <c r="F39" s="10"/>
      <c r="G39" s="12">
        <v>7994.4444444444398</v>
      </c>
      <c r="H39" s="12">
        <v>8900</v>
      </c>
      <c r="I39" s="12"/>
      <c r="J39" s="12"/>
      <c r="K39" s="12"/>
      <c r="L39" s="12">
        <v>8900</v>
      </c>
      <c r="M39" s="12"/>
      <c r="N39" s="12"/>
      <c r="O39" s="12"/>
      <c r="P39" s="14"/>
    </row>
    <row r="40" spans="1:16" ht="24.75" customHeight="1" x14ac:dyDescent="0.3">
      <c r="A40" s="9"/>
      <c r="B40" s="10"/>
      <c r="C40" s="10" t="s">
        <v>42</v>
      </c>
      <c r="D40" s="10" t="s">
        <v>43</v>
      </c>
      <c r="E40" s="10">
        <v>1</v>
      </c>
      <c r="F40" s="10"/>
      <c r="G40" s="12">
        <v>115000</v>
      </c>
      <c r="H40" s="12">
        <v>126500</v>
      </c>
      <c r="I40" s="12"/>
      <c r="J40" s="12"/>
      <c r="K40" s="12"/>
      <c r="L40" s="12">
        <v>126500</v>
      </c>
      <c r="M40" s="12"/>
      <c r="N40" s="12"/>
      <c r="O40" s="12"/>
      <c r="P40" s="14"/>
    </row>
    <row r="41" spans="1:16" ht="24.75" customHeight="1" x14ac:dyDescent="0.3">
      <c r="A41" s="9"/>
      <c r="B41" s="10"/>
      <c r="C41" s="10" t="s">
        <v>44</v>
      </c>
      <c r="D41" s="11" t="s">
        <v>45</v>
      </c>
      <c r="E41" s="10">
        <v>1</v>
      </c>
      <c r="F41" s="10"/>
      <c r="G41" s="12">
        <v>48524.537037037</v>
      </c>
      <c r="H41" s="12">
        <v>53500</v>
      </c>
      <c r="I41" s="12"/>
      <c r="J41" s="12"/>
      <c r="K41" s="12"/>
      <c r="L41" s="12">
        <v>53500</v>
      </c>
      <c r="M41" s="12"/>
      <c r="N41" s="12"/>
      <c r="O41" s="12"/>
      <c r="P41" s="13" t="s">
        <v>57</v>
      </c>
    </row>
    <row r="42" spans="1:16" ht="24.75" customHeight="1" x14ac:dyDescent="0.3">
      <c r="A42" s="9"/>
      <c r="B42" s="10"/>
      <c r="C42" s="10" t="s">
        <v>47</v>
      </c>
      <c r="D42" s="11" t="s">
        <v>48</v>
      </c>
      <c r="E42" s="10">
        <v>1</v>
      </c>
      <c r="F42" s="10"/>
      <c r="G42" s="12">
        <v>500000</v>
      </c>
      <c r="H42" s="12">
        <v>550000</v>
      </c>
      <c r="I42" s="12"/>
      <c r="J42" s="12"/>
      <c r="K42" s="12"/>
      <c r="L42" s="12">
        <v>550000</v>
      </c>
      <c r="M42" s="12"/>
      <c r="N42" s="12"/>
      <c r="O42" s="12"/>
      <c r="P42" s="13" t="s">
        <v>58</v>
      </c>
    </row>
    <row r="43" spans="1:16" ht="24.75" customHeight="1" x14ac:dyDescent="0.3">
      <c r="A43" s="9"/>
      <c r="B43" s="10"/>
      <c r="C43" s="10" t="s">
        <v>49</v>
      </c>
      <c r="D43" s="10" t="s">
        <v>50</v>
      </c>
      <c r="E43" s="10">
        <v>1</v>
      </c>
      <c r="F43" s="10"/>
      <c r="G43" s="12">
        <v>20000</v>
      </c>
      <c r="H43" s="12">
        <v>22000</v>
      </c>
      <c r="I43" s="12"/>
      <c r="J43" s="12"/>
      <c r="K43" s="12"/>
      <c r="L43" s="12">
        <v>22000</v>
      </c>
      <c r="M43" s="12"/>
      <c r="N43" s="12"/>
      <c r="O43" s="12"/>
      <c r="P43" s="14"/>
    </row>
    <row r="44" spans="1:16" ht="24.75" customHeight="1" x14ac:dyDescent="0.3">
      <c r="A44" s="9"/>
      <c r="B44" s="10"/>
      <c r="C44" s="10" t="s">
        <v>59</v>
      </c>
      <c r="D44" s="10" t="s">
        <v>60</v>
      </c>
      <c r="E44" s="10">
        <v>1</v>
      </c>
      <c r="F44" s="10"/>
      <c r="G44" s="12">
        <v>655000</v>
      </c>
      <c r="H44" s="12">
        <v>720500</v>
      </c>
      <c r="I44" s="12"/>
      <c r="J44" s="12"/>
      <c r="K44" s="12"/>
      <c r="L44" s="12">
        <v>720500</v>
      </c>
      <c r="M44" s="12"/>
      <c r="N44" s="12"/>
      <c r="O44" s="12"/>
      <c r="P44" s="14"/>
    </row>
    <row r="45" spans="1:16" ht="24.75" customHeight="1" x14ac:dyDescent="0.3">
      <c r="A45" s="9"/>
      <c r="B45" s="10"/>
      <c r="C45" s="10"/>
      <c r="D45" s="10"/>
      <c r="E45" s="10"/>
      <c r="F45" s="10"/>
      <c r="G45" s="12"/>
      <c r="H45" s="12"/>
      <c r="I45" s="12"/>
      <c r="J45" s="12"/>
      <c r="K45" s="12"/>
      <c r="L45" s="12"/>
      <c r="M45" s="12"/>
      <c r="N45" s="12"/>
      <c r="O45" s="12"/>
      <c r="P45" s="14"/>
    </row>
    <row r="46" spans="1:16" ht="24.75" customHeight="1" x14ac:dyDescent="0.3">
      <c r="A46" s="9"/>
      <c r="B46" s="10">
        <v>20051</v>
      </c>
      <c r="C46" s="10" t="s">
        <v>61</v>
      </c>
      <c r="D46" s="10" t="s">
        <v>61</v>
      </c>
      <c r="E46" s="10">
        <v>3</v>
      </c>
      <c r="F46" s="10">
        <v>23.5</v>
      </c>
      <c r="G46" s="7">
        <f>SUM(G47:G49)</f>
        <v>441118.98148148146</v>
      </c>
      <c r="H46" s="12">
        <v>485500</v>
      </c>
      <c r="I46" s="7">
        <f>G46/N46*100</f>
        <v>61.266525205761312</v>
      </c>
      <c r="J46" s="7">
        <f>(H46/N46)*100</f>
        <v>67.430555555555557</v>
      </c>
      <c r="K46" s="12">
        <v>524900</v>
      </c>
      <c r="L46" s="12">
        <v>1010400</v>
      </c>
      <c r="M46" s="7">
        <v>291000</v>
      </c>
      <c r="N46" s="12">
        <v>720000</v>
      </c>
      <c r="O46" s="12">
        <v>-600</v>
      </c>
      <c r="P46" s="14"/>
    </row>
    <row r="47" spans="1:16" ht="24.75" customHeight="1" x14ac:dyDescent="0.3">
      <c r="A47" s="9"/>
      <c r="B47" s="10"/>
      <c r="C47" s="10" t="s">
        <v>23</v>
      </c>
      <c r="D47" s="10" t="s">
        <v>24</v>
      </c>
      <c r="E47" s="10">
        <v>1</v>
      </c>
      <c r="F47" s="10"/>
      <c r="G47" s="12">
        <v>7994.4444444444398</v>
      </c>
      <c r="H47" s="12">
        <v>8900</v>
      </c>
      <c r="I47" s="12"/>
      <c r="J47" s="12"/>
      <c r="K47" s="12"/>
      <c r="L47" s="12">
        <v>8900</v>
      </c>
      <c r="M47" s="12"/>
      <c r="N47" s="12"/>
      <c r="O47" s="12"/>
      <c r="P47" s="14"/>
    </row>
    <row r="48" spans="1:16" ht="24.75" customHeight="1" x14ac:dyDescent="0.3">
      <c r="A48" s="9"/>
      <c r="B48" s="10"/>
      <c r="C48" s="10" t="s">
        <v>62</v>
      </c>
      <c r="D48" s="11" t="s">
        <v>63</v>
      </c>
      <c r="E48" s="10">
        <v>1</v>
      </c>
      <c r="F48" s="10"/>
      <c r="G48" s="12">
        <v>43124.537037037</v>
      </c>
      <c r="H48" s="12">
        <v>47600</v>
      </c>
      <c r="I48" s="12"/>
      <c r="J48" s="12"/>
      <c r="K48" s="12"/>
      <c r="L48" s="12">
        <v>47600</v>
      </c>
      <c r="M48" s="12"/>
      <c r="N48" s="12"/>
      <c r="O48" s="12"/>
      <c r="P48" s="13" t="s">
        <v>57</v>
      </c>
    </row>
    <row r="49" spans="1:16" ht="24.75" customHeight="1" x14ac:dyDescent="0.3">
      <c r="A49" s="9"/>
      <c r="B49" s="10"/>
      <c r="C49" s="10" t="s">
        <v>25</v>
      </c>
      <c r="D49" s="10" t="s">
        <v>26</v>
      </c>
      <c r="E49" s="10">
        <v>1</v>
      </c>
      <c r="F49" s="10"/>
      <c r="G49" s="12">
        <v>390000</v>
      </c>
      <c r="H49" s="12">
        <v>429000</v>
      </c>
      <c r="I49" s="12"/>
      <c r="J49" s="12"/>
      <c r="K49" s="12"/>
      <c r="L49" s="12">
        <v>429000</v>
      </c>
      <c r="M49" s="12"/>
      <c r="N49" s="12"/>
      <c r="O49" s="12"/>
      <c r="P49" s="14"/>
    </row>
    <row r="50" spans="1:16" ht="24.75" customHeight="1" x14ac:dyDescent="0.3">
      <c r="A50" s="9"/>
      <c r="B50" s="10"/>
      <c r="C50" s="10"/>
      <c r="D50" s="10"/>
      <c r="E50" s="10"/>
      <c r="F50" s="10"/>
      <c r="G50" s="12"/>
      <c r="H50" s="12"/>
      <c r="I50" s="12"/>
      <c r="J50" s="12"/>
      <c r="K50" s="12"/>
      <c r="L50" s="12"/>
      <c r="M50" s="12"/>
      <c r="N50" s="12"/>
      <c r="O50" s="12"/>
      <c r="P50" s="14"/>
    </row>
    <row r="51" spans="1:16" ht="24.75" customHeight="1" x14ac:dyDescent="0.3">
      <c r="A51" s="9"/>
      <c r="B51" s="10">
        <v>20052</v>
      </c>
      <c r="C51" s="10" t="s">
        <v>64</v>
      </c>
      <c r="D51" s="10" t="s">
        <v>64</v>
      </c>
      <c r="E51" s="10">
        <v>7</v>
      </c>
      <c r="F51" s="10">
        <v>27.5</v>
      </c>
      <c r="G51" s="7">
        <f>SUM(G52:G58)</f>
        <v>1832118.9814814813</v>
      </c>
      <c r="H51" s="12">
        <v>2015600</v>
      </c>
      <c r="I51" s="7">
        <f>G51/N51*100</f>
        <v>111.71457204155375</v>
      </c>
      <c r="J51" s="7">
        <f>(H51/N51)*100</f>
        <v>122.90243902439025</v>
      </c>
      <c r="K51" s="12">
        <v>614300</v>
      </c>
      <c r="L51" s="12">
        <v>2629900</v>
      </c>
      <c r="M51" s="7">
        <v>990000</v>
      </c>
      <c r="N51" s="12">
        <v>1640000</v>
      </c>
      <c r="O51" s="12">
        <v>-100</v>
      </c>
      <c r="P51" s="14"/>
    </row>
    <row r="52" spans="1:16" ht="24.75" customHeight="1" x14ac:dyDescent="0.3">
      <c r="A52" s="9"/>
      <c r="B52" s="10"/>
      <c r="C52" s="10" t="s">
        <v>23</v>
      </c>
      <c r="D52" s="11" t="s">
        <v>24</v>
      </c>
      <c r="E52" s="10">
        <v>1</v>
      </c>
      <c r="F52" s="10"/>
      <c r="G52" s="12">
        <v>7994.4444444444398</v>
      </c>
      <c r="H52" s="12">
        <v>8900</v>
      </c>
      <c r="I52" s="12"/>
      <c r="J52" s="12"/>
      <c r="K52" s="12"/>
      <c r="L52" s="12">
        <v>8900</v>
      </c>
      <c r="M52" s="12"/>
      <c r="N52" s="12"/>
      <c r="O52" s="12"/>
      <c r="P52" s="14"/>
    </row>
    <row r="53" spans="1:16" ht="24.75" customHeight="1" x14ac:dyDescent="0.3">
      <c r="A53" s="9"/>
      <c r="B53" s="10"/>
      <c r="C53" s="10" t="s">
        <v>42</v>
      </c>
      <c r="D53" s="10" t="s">
        <v>43</v>
      </c>
      <c r="E53" s="10">
        <v>1</v>
      </c>
      <c r="F53" s="10"/>
      <c r="G53" s="12">
        <v>115000</v>
      </c>
      <c r="H53" s="12">
        <v>126500</v>
      </c>
      <c r="I53" s="12"/>
      <c r="J53" s="12"/>
      <c r="K53" s="12"/>
      <c r="L53" s="12">
        <v>126500</v>
      </c>
      <c r="M53" s="12"/>
      <c r="N53" s="12"/>
      <c r="O53" s="12"/>
      <c r="P53" s="14"/>
    </row>
    <row r="54" spans="1:16" ht="24.75" customHeight="1" x14ac:dyDescent="0.3">
      <c r="A54" s="9"/>
      <c r="B54" s="10"/>
      <c r="C54" s="10" t="s">
        <v>65</v>
      </c>
      <c r="D54" s="11" t="s">
        <v>66</v>
      </c>
      <c r="E54" s="10">
        <v>1</v>
      </c>
      <c r="F54" s="10"/>
      <c r="G54" s="12">
        <v>43124.537037037</v>
      </c>
      <c r="H54" s="12">
        <v>47600</v>
      </c>
      <c r="I54" s="12"/>
      <c r="J54" s="12"/>
      <c r="K54" s="12"/>
      <c r="L54" s="12">
        <v>47600</v>
      </c>
      <c r="M54" s="12"/>
      <c r="N54" s="12"/>
      <c r="O54" s="12"/>
      <c r="P54" s="13" t="s">
        <v>57</v>
      </c>
    </row>
    <row r="55" spans="1:16" ht="24.75" customHeight="1" x14ac:dyDescent="0.3">
      <c r="A55" s="9"/>
      <c r="B55" s="10"/>
      <c r="C55" s="10" t="s">
        <v>67</v>
      </c>
      <c r="D55" s="10" t="s">
        <v>68</v>
      </c>
      <c r="E55" s="10">
        <v>1</v>
      </c>
      <c r="F55" s="10"/>
      <c r="G55" s="12">
        <v>1180000</v>
      </c>
      <c r="H55" s="12">
        <v>1298000</v>
      </c>
      <c r="I55" s="12"/>
      <c r="J55" s="12"/>
      <c r="K55" s="12"/>
      <c r="L55" s="12">
        <v>1298000</v>
      </c>
      <c r="M55" s="12"/>
      <c r="N55" s="12"/>
      <c r="O55" s="12"/>
      <c r="P55" s="14"/>
    </row>
    <row r="56" spans="1:16" ht="24.75" customHeight="1" x14ac:dyDescent="0.3">
      <c r="A56" s="9"/>
      <c r="B56" s="10"/>
      <c r="C56" s="10" t="s">
        <v>49</v>
      </c>
      <c r="D56" s="10" t="s">
        <v>50</v>
      </c>
      <c r="E56" s="10">
        <v>1</v>
      </c>
      <c r="F56" s="10"/>
      <c r="G56" s="12">
        <v>20000</v>
      </c>
      <c r="H56" s="7">
        <v>22000</v>
      </c>
      <c r="I56" s="7"/>
      <c r="J56" s="7"/>
      <c r="K56" s="7"/>
      <c r="L56" s="7">
        <v>22000</v>
      </c>
      <c r="M56" s="7"/>
      <c r="N56" s="7"/>
      <c r="O56" s="7"/>
      <c r="P56" s="8"/>
    </row>
    <row r="57" spans="1:16" ht="24.75" customHeight="1" x14ac:dyDescent="0.3">
      <c r="A57" s="9"/>
      <c r="B57" s="10"/>
      <c r="C57" s="10" t="s">
        <v>51</v>
      </c>
      <c r="D57" s="11" t="s">
        <v>52</v>
      </c>
      <c r="E57" s="10">
        <v>1</v>
      </c>
      <c r="F57" s="10"/>
      <c r="G57" s="12">
        <v>260000</v>
      </c>
      <c r="H57" s="7">
        <v>286000</v>
      </c>
      <c r="I57" s="7"/>
      <c r="J57" s="7"/>
      <c r="K57" s="7"/>
      <c r="L57" s="7">
        <v>286000</v>
      </c>
      <c r="M57" s="7"/>
      <c r="N57" s="7"/>
      <c r="O57" s="7"/>
      <c r="P57" s="8"/>
    </row>
    <row r="58" spans="1:16" ht="24.75" customHeight="1" x14ac:dyDescent="0.3">
      <c r="A58" s="9"/>
      <c r="B58" s="10"/>
      <c r="C58" s="10" t="s">
        <v>54</v>
      </c>
      <c r="D58" s="11" t="s">
        <v>55</v>
      </c>
      <c r="E58" s="10">
        <v>1</v>
      </c>
      <c r="F58" s="10"/>
      <c r="G58" s="12">
        <v>206000</v>
      </c>
      <c r="H58" s="7">
        <v>226600</v>
      </c>
      <c r="I58" s="7"/>
      <c r="J58" s="7"/>
      <c r="K58" s="7"/>
      <c r="L58" s="7">
        <v>226600</v>
      </c>
      <c r="M58" s="7"/>
      <c r="N58" s="7"/>
      <c r="O58" s="7"/>
      <c r="P58" s="16" t="s">
        <v>69</v>
      </c>
    </row>
    <row r="59" spans="1:16" ht="24.75" customHeight="1" x14ac:dyDescent="0.3">
      <c r="A59" s="9"/>
      <c r="B59" s="10"/>
      <c r="C59" s="10"/>
      <c r="D59" s="10"/>
      <c r="E59" s="10"/>
      <c r="F59" s="10"/>
      <c r="G59" s="12"/>
      <c r="H59" s="7"/>
      <c r="I59" s="7"/>
      <c r="J59" s="7"/>
      <c r="K59" s="7"/>
      <c r="L59" s="7"/>
      <c r="M59" s="7"/>
      <c r="N59" s="7"/>
      <c r="O59" s="7"/>
      <c r="P59" s="8"/>
    </row>
    <row r="60" spans="1:16" ht="24.75" customHeight="1" x14ac:dyDescent="0.3">
      <c r="A60" s="9"/>
      <c r="B60" s="10">
        <v>20052</v>
      </c>
      <c r="C60" s="10" t="s">
        <v>64</v>
      </c>
      <c r="D60" s="10" t="s">
        <v>64</v>
      </c>
      <c r="E60" s="10">
        <v>6</v>
      </c>
      <c r="F60" s="10">
        <v>27.5</v>
      </c>
      <c r="G60" s="7">
        <f>SUM(G61:G66)</f>
        <v>2021118.9814814813</v>
      </c>
      <c r="H60" s="7">
        <v>2223500</v>
      </c>
      <c r="I60" s="7">
        <f>G60/N60*100</f>
        <v>123.23896228545618</v>
      </c>
      <c r="J60" s="7">
        <f>(H60/N60)*100</f>
        <v>135.57926829268291</v>
      </c>
      <c r="K60" s="7">
        <v>614300</v>
      </c>
      <c r="L60" s="7">
        <v>2837800</v>
      </c>
      <c r="M60" s="7">
        <v>1198000</v>
      </c>
      <c r="N60" s="7">
        <v>1640000</v>
      </c>
      <c r="O60" s="7">
        <v>-200</v>
      </c>
      <c r="P60" s="8"/>
    </row>
    <row r="61" spans="1:16" ht="24.75" customHeight="1" x14ac:dyDescent="0.3">
      <c r="A61" s="9"/>
      <c r="B61" s="10"/>
      <c r="C61" s="10" t="s">
        <v>23</v>
      </c>
      <c r="D61" s="10" t="s">
        <v>24</v>
      </c>
      <c r="E61" s="10">
        <v>1</v>
      </c>
      <c r="F61" s="10"/>
      <c r="G61" s="12">
        <v>7994.4444444444398</v>
      </c>
      <c r="H61" s="7">
        <v>8900</v>
      </c>
      <c r="I61" s="7"/>
      <c r="J61" s="7"/>
      <c r="K61" s="7"/>
      <c r="L61" s="7">
        <v>8900</v>
      </c>
      <c r="M61" s="7"/>
      <c r="N61" s="7"/>
      <c r="O61" s="7"/>
      <c r="P61" s="8"/>
    </row>
    <row r="62" spans="1:16" ht="24.75" customHeight="1" x14ac:dyDescent="0.3">
      <c r="A62" s="9"/>
      <c r="B62" s="10"/>
      <c r="C62" s="10" t="s">
        <v>42</v>
      </c>
      <c r="D62" s="10" t="s">
        <v>43</v>
      </c>
      <c r="E62" s="10">
        <v>1</v>
      </c>
      <c r="F62" s="10"/>
      <c r="G62" s="12">
        <v>115000</v>
      </c>
      <c r="H62" s="7">
        <v>126500</v>
      </c>
      <c r="I62" s="7"/>
      <c r="J62" s="7"/>
      <c r="K62" s="7"/>
      <c r="L62" s="7">
        <v>126500</v>
      </c>
      <c r="M62" s="7"/>
      <c r="N62" s="7"/>
      <c r="O62" s="7"/>
      <c r="P62" s="8"/>
    </row>
    <row r="63" spans="1:16" ht="24.75" customHeight="1" x14ac:dyDescent="0.3">
      <c r="A63" s="9"/>
      <c r="B63" s="10"/>
      <c r="C63" s="10" t="s">
        <v>65</v>
      </c>
      <c r="D63" s="10" t="s">
        <v>66</v>
      </c>
      <c r="E63" s="10">
        <v>1</v>
      </c>
      <c r="F63" s="10"/>
      <c r="G63" s="12">
        <v>43124.537037037</v>
      </c>
      <c r="H63" s="7">
        <v>47600</v>
      </c>
      <c r="I63" s="7"/>
      <c r="J63" s="7"/>
      <c r="K63" s="7"/>
      <c r="L63" s="7">
        <v>47600</v>
      </c>
      <c r="M63" s="7"/>
      <c r="N63" s="7"/>
      <c r="O63" s="7"/>
      <c r="P63" s="8"/>
    </row>
    <row r="64" spans="1:16" ht="24.75" customHeight="1" x14ac:dyDescent="0.3">
      <c r="A64" s="9"/>
      <c r="B64" s="10"/>
      <c r="C64" s="10" t="s">
        <v>67</v>
      </c>
      <c r="D64" s="11" t="s">
        <v>68</v>
      </c>
      <c r="E64" s="10">
        <v>1</v>
      </c>
      <c r="F64" s="10"/>
      <c r="G64" s="12">
        <v>1180000</v>
      </c>
      <c r="H64" s="7">
        <v>1298000</v>
      </c>
      <c r="I64" s="7"/>
      <c r="J64" s="7"/>
      <c r="K64" s="7"/>
      <c r="L64" s="7">
        <v>1298000</v>
      </c>
      <c r="M64" s="7"/>
      <c r="N64" s="7"/>
      <c r="O64" s="7"/>
      <c r="P64" s="15" t="s">
        <v>70</v>
      </c>
    </row>
    <row r="65" spans="1:16" ht="24.75" customHeight="1" x14ac:dyDescent="0.3">
      <c r="A65" s="9"/>
      <c r="B65" s="10"/>
      <c r="C65" s="10" t="s">
        <v>49</v>
      </c>
      <c r="D65" s="10" t="s">
        <v>50</v>
      </c>
      <c r="E65" s="10">
        <v>1</v>
      </c>
      <c r="F65" s="10"/>
      <c r="G65" s="12">
        <v>20000</v>
      </c>
      <c r="H65" s="7">
        <v>22000</v>
      </c>
      <c r="I65" s="7"/>
      <c r="J65" s="7"/>
      <c r="K65" s="7"/>
      <c r="L65" s="7">
        <v>22000</v>
      </c>
      <c r="M65" s="7"/>
      <c r="N65" s="7"/>
      <c r="O65" s="7"/>
      <c r="P65" s="8"/>
    </row>
    <row r="66" spans="1:16" ht="24.75" customHeight="1" x14ac:dyDescent="0.3">
      <c r="A66" s="9"/>
      <c r="B66" s="10"/>
      <c r="C66" s="10" t="s">
        <v>59</v>
      </c>
      <c r="D66" s="10" t="s">
        <v>60</v>
      </c>
      <c r="E66" s="10">
        <v>1</v>
      </c>
      <c r="F66" s="10"/>
      <c r="G66" s="12">
        <v>655000</v>
      </c>
      <c r="H66" s="7">
        <v>720500</v>
      </c>
      <c r="I66" s="7"/>
      <c r="J66" s="7"/>
      <c r="K66" s="7"/>
      <c r="L66" s="7">
        <v>720500</v>
      </c>
      <c r="M66" s="7"/>
      <c r="N66" s="7"/>
      <c r="O66" s="7"/>
      <c r="P66" s="8"/>
    </row>
    <row r="67" spans="1:16" ht="24.75" customHeight="1" x14ac:dyDescent="0.3">
      <c r="A67" s="9"/>
      <c r="B67" s="10"/>
      <c r="C67" s="10"/>
      <c r="D67" s="10"/>
      <c r="E67" s="10"/>
      <c r="F67" s="10"/>
      <c r="G67" s="12"/>
      <c r="H67" s="7"/>
      <c r="I67" s="7"/>
      <c r="J67" s="7"/>
      <c r="K67" s="7"/>
      <c r="L67" s="7"/>
      <c r="M67" s="7"/>
      <c r="N67" s="7"/>
      <c r="O67" s="7"/>
      <c r="P67" s="8"/>
    </row>
    <row r="68" spans="1:16" ht="24.75" customHeight="1" x14ac:dyDescent="0.3">
      <c r="A68" s="9"/>
      <c r="B68" s="10">
        <v>20053</v>
      </c>
      <c r="C68" s="10" t="s">
        <v>71</v>
      </c>
      <c r="D68" s="10" t="s">
        <v>71</v>
      </c>
      <c r="E68" s="10">
        <v>3</v>
      </c>
      <c r="F68" s="10">
        <v>14</v>
      </c>
      <c r="G68" s="7">
        <f>SUM(G69:G71)</f>
        <v>427437.5</v>
      </c>
      <c r="H68" s="7">
        <v>470400</v>
      </c>
      <c r="I68" s="7">
        <f>G68/N68*100</f>
        <v>65.759615384615387</v>
      </c>
      <c r="J68" s="7">
        <f>(H68/N68)*100</f>
        <v>72.369230769230768</v>
      </c>
      <c r="K68" s="7">
        <v>312700</v>
      </c>
      <c r="L68" s="7">
        <v>783100</v>
      </c>
      <c r="M68" s="7">
        <v>134000</v>
      </c>
      <c r="N68" s="7">
        <v>650000</v>
      </c>
      <c r="O68" s="7">
        <v>-900</v>
      </c>
      <c r="P68" s="8"/>
    </row>
    <row r="69" spans="1:16" ht="24.75" customHeight="1" x14ac:dyDescent="0.3">
      <c r="A69" s="9"/>
      <c r="B69" s="10"/>
      <c r="C69" s="10" t="s">
        <v>25</v>
      </c>
      <c r="D69" s="10" t="s">
        <v>26</v>
      </c>
      <c r="E69" s="10">
        <v>1</v>
      </c>
      <c r="F69" s="10"/>
      <c r="G69" s="12">
        <v>390000</v>
      </c>
      <c r="H69" s="7">
        <v>429000</v>
      </c>
      <c r="I69" s="7"/>
      <c r="J69" s="7"/>
      <c r="K69" s="7"/>
      <c r="L69" s="7">
        <v>429000</v>
      </c>
      <c r="M69" s="7"/>
      <c r="N69" s="7"/>
      <c r="O69" s="7"/>
      <c r="P69" s="8"/>
    </row>
    <row r="70" spans="1:16" ht="24.75" customHeight="1" x14ac:dyDescent="0.3">
      <c r="A70" s="9"/>
      <c r="B70" s="10"/>
      <c r="C70" s="10" t="s">
        <v>72</v>
      </c>
      <c r="D70" s="10" t="s">
        <v>73</v>
      </c>
      <c r="E70" s="10">
        <v>1</v>
      </c>
      <c r="F70" s="10"/>
      <c r="G70" s="12">
        <v>5220</v>
      </c>
      <c r="H70" s="7">
        <v>5800</v>
      </c>
      <c r="I70" s="7"/>
      <c r="J70" s="7"/>
      <c r="K70" s="7"/>
      <c r="L70" s="7">
        <v>5800</v>
      </c>
      <c r="M70" s="7"/>
      <c r="N70" s="7"/>
      <c r="O70" s="7"/>
      <c r="P70" s="8"/>
    </row>
    <row r="71" spans="1:16" ht="24.75" customHeight="1" x14ac:dyDescent="0.3">
      <c r="A71" s="9"/>
      <c r="B71" s="10"/>
      <c r="C71" s="10" t="s">
        <v>74</v>
      </c>
      <c r="D71" s="10" t="s">
        <v>75</v>
      </c>
      <c r="E71" s="10">
        <v>1</v>
      </c>
      <c r="F71" s="10"/>
      <c r="G71" s="12">
        <v>32217.5</v>
      </c>
      <c r="H71" s="7">
        <v>35600</v>
      </c>
      <c r="I71" s="7"/>
      <c r="J71" s="7"/>
      <c r="K71" s="7"/>
      <c r="L71" s="7">
        <v>35600</v>
      </c>
      <c r="M71" s="7"/>
      <c r="N71" s="7"/>
      <c r="O71" s="7"/>
      <c r="P71" s="8"/>
    </row>
    <row r="72" spans="1:16" ht="24.75" customHeight="1" x14ac:dyDescent="0.3">
      <c r="A72" s="9"/>
      <c r="B72" s="10"/>
      <c r="C72" s="10"/>
      <c r="D72" s="10"/>
      <c r="E72" s="10"/>
      <c r="F72" s="10"/>
      <c r="G72" s="12"/>
      <c r="H72" s="12"/>
      <c r="I72" s="12"/>
      <c r="J72" s="12"/>
      <c r="K72" s="12"/>
      <c r="L72" s="12"/>
      <c r="M72" s="12"/>
      <c r="N72" s="12"/>
      <c r="O72" s="12"/>
      <c r="P72" s="14"/>
    </row>
    <row r="73" spans="1:16" ht="24.75" customHeight="1" x14ac:dyDescent="0.3">
      <c r="A73" s="9"/>
      <c r="B73" s="10">
        <v>20054</v>
      </c>
      <c r="C73" s="10" t="s">
        <v>76</v>
      </c>
      <c r="D73" s="10" t="s">
        <v>76</v>
      </c>
      <c r="E73" s="10">
        <v>7</v>
      </c>
      <c r="F73" s="10">
        <v>18.5</v>
      </c>
      <c r="G73" s="7">
        <f>SUM(G74:G80)</f>
        <v>911360.74074074067</v>
      </c>
      <c r="H73" s="12">
        <v>1002800</v>
      </c>
      <c r="I73" s="7">
        <f>G73/N73*100</f>
        <v>92.995993953136804</v>
      </c>
      <c r="J73" s="7">
        <f>(H73/N73)*100</f>
        <v>102.32653061224491</v>
      </c>
      <c r="K73" s="12">
        <v>413200</v>
      </c>
      <c r="L73" s="12">
        <v>1416000</v>
      </c>
      <c r="M73" s="7">
        <v>436000</v>
      </c>
      <c r="N73" s="12">
        <v>980000</v>
      </c>
      <c r="O73" s="12">
        <v>0</v>
      </c>
      <c r="P73" s="14"/>
    </row>
    <row r="74" spans="1:16" ht="24.75" customHeight="1" x14ac:dyDescent="0.3">
      <c r="A74" s="9"/>
      <c r="B74" s="10"/>
      <c r="C74" s="10" t="s">
        <v>77</v>
      </c>
      <c r="D74" s="11" t="s">
        <v>78</v>
      </c>
      <c r="E74" s="10">
        <v>1</v>
      </c>
      <c r="F74" s="10"/>
      <c r="G74" s="12">
        <v>9003.7037037037007</v>
      </c>
      <c r="H74" s="12">
        <v>10000</v>
      </c>
      <c r="I74" s="12"/>
      <c r="J74" s="12"/>
      <c r="K74" s="12"/>
      <c r="L74" s="12">
        <v>10000</v>
      </c>
      <c r="M74" s="12"/>
      <c r="N74" s="12"/>
      <c r="O74" s="12"/>
      <c r="P74" s="13" t="s">
        <v>79</v>
      </c>
    </row>
    <row r="75" spans="1:16" ht="24.75" customHeight="1" x14ac:dyDescent="0.3">
      <c r="A75" s="17"/>
      <c r="B75" s="10"/>
      <c r="C75" s="10" t="s">
        <v>80</v>
      </c>
      <c r="D75" s="10" t="s">
        <v>81</v>
      </c>
      <c r="E75" s="10">
        <v>1</v>
      </c>
      <c r="F75" s="10"/>
      <c r="G75" s="12">
        <v>16353.333333333299</v>
      </c>
      <c r="H75" s="12">
        <v>18100</v>
      </c>
      <c r="I75" s="12"/>
      <c r="J75" s="12"/>
      <c r="K75" s="12"/>
      <c r="L75" s="12">
        <v>18100</v>
      </c>
      <c r="M75" s="12"/>
      <c r="N75" s="12"/>
      <c r="O75" s="12"/>
      <c r="P75" s="14"/>
    </row>
    <row r="76" spans="1:16" ht="24.75" customHeight="1" x14ac:dyDescent="0.3">
      <c r="A76" s="9"/>
      <c r="B76" s="10"/>
      <c r="C76" s="10" t="s">
        <v>42</v>
      </c>
      <c r="D76" s="10" t="s">
        <v>43</v>
      </c>
      <c r="E76" s="10">
        <v>1</v>
      </c>
      <c r="F76" s="10"/>
      <c r="G76" s="12">
        <v>115000</v>
      </c>
      <c r="H76" s="12">
        <v>126500</v>
      </c>
      <c r="I76" s="12"/>
      <c r="J76" s="12"/>
      <c r="K76" s="12"/>
      <c r="L76" s="12">
        <v>126500</v>
      </c>
      <c r="M76" s="12"/>
      <c r="N76" s="12"/>
      <c r="O76" s="12"/>
      <c r="P76" s="14"/>
    </row>
    <row r="77" spans="1:16" ht="24.75" customHeight="1" x14ac:dyDescent="0.3">
      <c r="A77" s="9"/>
      <c r="B77" s="10"/>
      <c r="C77" s="10" t="s">
        <v>77</v>
      </c>
      <c r="D77" s="10" t="s">
        <v>78</v>
      </c>
      <c r="E77" s="10">
        <v>1</v>
      </c>
      <c r="F77" s="10"/>
      <c r="G77" s="12">
        <v>9003.7037037037007</v>
      </c>
      <c r="H77" s="12">
        <v>10000</v>
      </c>
      <c r="I77" s="12"/>
      <c r="J77" s="12"/>
      <c r="K77" s="12"/>
      <c r="L77" s="12">
        <v>10000</v>
      </c>
      <c r="M77" s="12"/>
      <c r="N77" s="12"/>
      <c r="O77" s="12"/>
      <c r="P77" s="14"/>
    </row>
    <row r="78" spans="1:16" ht="24.75" customHeight="1" x14ac:dyDescent="0.3">
      <c r="A78" s="9"/>
      <c r="B78" s="10"/>
      <c r="C78" s="10" t="s">
        <v>49</v>
      </c>
      <c r="D78" s="10" t="s">
        <v>50</v>
      </c>
      <c r="E78" s="10">
        <v>1</v>
      </c>
      <c r="F78" s="10"/>
      <c r="G78" s="12">
        <v>20000</v>
      </c>
      <c r="H78" s="12">
        <v>22000</v>
      </c>
      <c r="I78" s="12"/>
      <c r="J78" s="12"/>
      <c r="K78" s="12"/>
      <c r="L78" s="12">
        <v>22000</v>
      </c>
      <c r="M78" s="12"/>
      <c r="N78" s="12"/>
      <c r="O78" s="12"/>
      <c r="P78" s="14"/>
    </row>
    <row r="79" spans="1:16" ht="24.75" customHeight="1" x14ac:dyDescent="0.3">
      <c r="A79" s="9"/>
      <c r="B79" s="10"/>
      <c r="C79" s="10" t="s">
        <v>82</v>
      </c>
      <c r="D79" s="11" t="s">
        <v>83</v>
      </c>
      <c r="E79" s="10">
        <v>1</v>
      </c>
      <c r="F79" s="10"/>
      <c r="G79" s="12">
        <v>536000</v>
      </c>
      <c r="H79" s="12">
        <v>589600</v>
      </c>
      <c r="I79" s="12"/>
      <c r="J79" s="12"/>
      <c r="K79" s="12"/>
      <c r="L79" s="12">
        <v>589600</v>
      </c>
      <c r="M79" s="12"/>
      <c r="N79" s="12"/>
      <c r="O79" s="12"/>
      <c r="P79" s="13" t="s">
        <v>84</v>
      </c>
    </row>
    <row r="80" spans="1:16" ht="24.75" customHeight="1" x14ac:dyDescent="0.3">
      <c r="A80" s="9"/>
      <c r="B80" s="10"/>
      <c r="C80" s="10" t="s">
        <v>54</v>
      </c>
      <c r="D80" s="10" t="s">
        <v>55</v>
      </c>
      <c r="E80" s="10">
        <v>1</v>
      </c>
      <c r="F80" s="10"/>
      <c r="G80" s="12">
        <v>206000</v>
      </c>
      <c r="H80" s="12">
        <v>226600</v>
      </c>
      <c r="I80" s="12"/>
      <c r="J80" s="12"/>
      <c r="K80" s="12"/>
      <c r="L80" s="12">
        <v>226600</v>
      </c>
      <c r="M80" s="12"/>
      <c r="N80" s="12"/>
      <c r="O80" s="12"/>
      <c r="P80" s="13" t="s">
        <v>85</v>
      </c>
    </row>
    <row r="81" spans="1:16" ht="24.75" customHeight="1" x14ac:dyDescent="0.3">
      <c r="A81" s="9"/>
      <c r="B81" s="10"/>
      <c r="C81" s="10"/>
      <c r="D81" s="10"/>
      <c r="E81" s="10"/>
      <c r="F81" s="10"/>
      <c r="G81" s="12"/>
      <c r="H81" s="7"/>
      <c r="I81" s="7"/>
      <c r="J81" s="7"/>
      <c r="K81" s="7"/>
      <c r="L81" s="7"/>
      <c r="M81" s="7"/>
      <c r="N81" s="7"/>
      <c r="O81" s="7"/>
      <c r="P81" s="8"/>
    </row>
    <row r="82" spans="1:16" ht="24.75" customHeight="1" x14ac:dyDescent="0.3">
      <c r="A82" s="9"/>
      <c r="B82" s="10">
        <v>20064</v>
      </c>
      <c r="C82" s="10" t="s">
        <v>86</v>
      </c>
      <c r="D82" s="10" t="s">
        <v>87</v>
      </c>
      <c r="E82" s="10">
        <v>5</v>
      </c>
      <c r="F82" s="10">
        <v>28</v>
      </c>
      <c r="G82" s="7">
        <f>SUM(G83:G87)</f>
        <v>3587623.165349144</v>
      </c>
      <c r="H82" s="7">
        <v>3947000</v>
      </c>
      <c r="I82" s="7">
        <f>G82/N82*100</f>
        <v>63.950502056134475</v>
      </c>
      <c r="J82" s="7">
        <f>(H82/N82)*100</f>
        <v>70.356506238859183</v>
      </c>
      <c r="K82" s="7">
        <v>1251000</v>
      </c>
      <c r="L82" s="7">
        <v>5198000</v>
      </c>
      <c r="M82" s="7">
        <v>0</v>
      </c>
      <c r="N82" s="7">
        <v>5610000</v>
      </c>
      <c r="O82" s="7">
        <v>-412000</v>
      </c>
      <c r="P82" s="8"/>
    </row>
    <row r="83" spans="1:16" ht="24.75" customHeight="1" x14ac:dyDescent="0.3">
      <c r="A83" s="9"/>
      <c r="B83" s="10"/>
      <c r="C83" s="10" t="s">
        <v>88</v>
      </c>
      <c r="D83" s="10" t="s">
        <v>89</v>
      </c>
      <c r="E83" s="10">
        <v>1</v>
      </c>
      <c r="F83" s="10"/>
      <c r="G83" s="12">
        <v>2960000</v>
      </c>
      <c r="H83" s="7">
        <v>3256000</v>
      </c>
      <c r="I83" s="7"/>
      <c r="J83" s="7"/>
      <c r="K83" s="7"/>
      <c r="L83" s="7">
        <v>3256000</v>
      </c>
      <c r="M83" s="7"/>
      <c r="N83" s="7"/>
      <c r="O83" s="7"/>
      <c r="P83" s="8"/>
    </row>
    <row r="84" spans="1:16" ht="24.75" customHeight="1" x14ac:dyDescent="0.3">
      <c r="A84" s="9"/>
      <c r="B84" s="10"/>
      <c r="C84" s="10" t="s">
        <v>90</v>
      </c>
      <c r="D84" s="10" t="s">
        <v>91</v>
      </c>
      <c r="E84" s="10">
        <v>1</v>
      </c>
      <c r="F84" s="10"/>
      <c r="G84" s="12">
        <v>31000</v>
      </c>
      <c r="H84" s="7">
        <v>34100</v>
      </c>
      <c r="I84" s="7"/>
      <c r="J84" s="7"/>
      <c r="K84" s="7"/>
      <c r="L84" s="7">
        <v>34100</v>
      </c>
      <c r="M84" s="7"/>
      <c r="N84" s="7"/>
      <c r="O84" s="7"/>
      <c r="P84" s="8"/>
    </row>
    <row r="85" spans="1:16" ht="24.75" customHeight="1" x14ac:dyDescent="0.3">
      <c r="A85" s="9"/>
      <c r="B85" s="10"/>
      <c r="C85" s="10" t="s">
        <v>92</v>
      </c>
      <c r="D85" s="11" t="s">
        <v>93</v>
      </c>
      <c r="E85" s="10">
        <v>1</v>
      </c>
      <c r="F85" s="10"/>
      <c r="G85" s="12">
        <v>161000</v>
      </c>
      <c r="H85" s="7">
        <v>177100</v>
      </c>
      <c r="I85" s="7"/>
      <c r="J85" s="7"/>
      <c r="K85" s="7"/>
      <c r="L85" s="7">
        <v>177100</v>
      </c>
      <c r="M85" s="7"/>
      <c r="N85" s="7"/>
      <c r="O85" s="7"/>
      <c r="P85" s="15" t="s">
        <v>94</v>
      </c>
    </row>
    <row r="86" spans="1:16" ht="24.75" customHeight="1" x14ac:dyDescent="0.3">
      <c r="A86" s="9"/>
      <c r="B86" s="10"/>
      <c r="C86" s="10" t="s">
        <v>54</v>
      </c>
      <c r="D86" s="11" t="s">
        <v>55</v>
      </c>
      <c r="E86" s="10">
        <v>1</v>
      </c>
      <c r="F86" s="10"/>
      <c r="G86" s="12">
        <v>206000</v>
      </c>
      <c r="H86" s="7">
        <v>226600</v>
      </c>
      <c r="I86" s="7"/>
      <c r="J86" s="7"/>
      <c r="K86" s="7"/>
      <c r="L86" s="7">
        <v>226600</v>
      </c>
      <c r="M86" s="7"/>
      <c r="N86" s="7"/>
      <c r="O86" s="7"/>
      <c r="P86" s="15" t="s">
        <v>95</v>
      </c>
    </row>
    <row r="87" spans="1:16" ht="24.75" customHeight="1" x14ac:dyDescent="0.3">
      <c r="A87" s="9"/>
      <c r="B87" s="10"/>
      <c r="C87" s="10" t="s">
        <v>96</v>
      </c>
      <c r="D87" s="10" t="s">
        <v>97</v>
      </c>
      <c r="E87" s="10">
        <v>1</v>
      </c>
      <c r="F87" s="10"/>
      <c r="G87" s="12">
        <v>229623.16534914399</v>
      </c>
      <c r="H87" s="7">
        <v>253200</v>
      </c>
      <c r="I87" s="7"/>
      <c r="J87" s="7"/>
      <c r="K87" s="7"/>
      <c r="L87" s="7">
        <v>253200</v>
      </c>
      <c r="M87" s="7"/>
      <c r="N87" s="7"/>
      <c r="O87" s="7"/>
      <c r="P87" s="8"/>
    </row>
    <row r="88" spans="1:16" ht="24.75" customHeight="1" x14ac:dyDescent="0.3">
      <c r="A88" s="9"/>
      <c r="B88" s="10"/>
      <c r="C88" s="10"/>
      <c r="D88" s="10"/>
      <c r="E88" s="10"/>
      <c r="F88" s="10"/>
      <c r="G88" s="12"/>
      <c r="H88" s="7"/>
      <c r="I88" s="7"/>
      <c r="J88" s="7"/>
      <c r="K88" s="7"/>
      <c r="L88" s="7"/>
      <c r="M88" s="7"/>
      <c r="N88" s="7"/>
      <c r="O88" s="7"/>
      <c r="P88" s="8"/>
    </row>
    <row r="89" spans="1:16" ht="24.75" customHeight="1" x14ac:dyDescent="0.3">
      <c r="A89" s="9"/>
      <c r="B89" s="10">
        <v>20093</v>
      </c>
      <c r="C89" s="10" t="s">
        <v>98</v>
      </c>
      <c r="D89" s="10" t="s">
        <v>98</v>
      </c>
      <c r="E89" s="10">
        <v>5</v>
      </c>
      <c r="F89" s="10">
        <v>29</v>
      </c>
      <c r="G89" s="7">
        <f>SUM(G90:G94)</f>
        <v>3587623.165349144</v>
      </c>
      <c r="H89" s="7">
        <v>3947000</v>
      </c>
      <c r="I89" s="7">
        <f>G89/N89*100</f>
        <v>62.940757286827086</v>
      </c>
      <c r="J89" s="7">
        <f>(H89/N89)*100</f>
        <v>69.245614035087726</v>
      </c>
      <c r="K89" s="7">
        <v>647800</v>
      </c>
      <c r="L89" s="7">
        <v>4594800</v>
      </c>
      <c r="M89" s="7">
        <v>0</v>
      </c>
      <c r="N89" s="7">
        <v>5700000</v>
      </c>
      <c r="O89" s="7">
        <v>-1105200</v>
      </c>
      <c r="P89" s="8"/>
    </row>
    <row r="90" spans="1:16" ht="24.75" customHeight="1" x14ac:dyDescent="0.3">
      <c r="A90" s="9"/>
      <c r="B90" s="10"/>
      <c r="C90" s="10" t="s">
        <v>88</v>
      </c>
      <c r="D90" s="10" t="s">
        <v>89</v>
      </c>
      <c r="E90" s="10">
        <v>1</v>
      </c>
      <c r="F90" s="10"/>
      <c r="G90" s="12">
        <v>2960000</v>
      </c>
      <c r="H90" s="7">
        <v>3256000</v>
      </c>
      <c r="I90" s="7"/>
      <c r="J90" s="7"/>
      <c r="K90" s="7"/>
      <c r="L90" s="7">
        <v>3256000</v>
      </c>
      <c r="M90" s="7"/>
      <c r="N90" s="7"/>
      <c r="O90" s="7"/>
      <c r="P90" s="8"/>
    </row>
    <row r="91" spans="1:16" ht="24.75" customHeight="1" x14ac:dyDescent="0.3">
      <c r="A91" s="9"/>
      <c r="B91" s="10"/>
      <c r="C91" s="10" t="s">
        <v>90</v>
      </c>
      <c r="D91" s="10" t="s">
        <v>91</v>
      </c>
      <c r="E91" s="10">
        <v>1</v>
      </c>
      <c r="F91" s="10"/>
      <c r="G91" s="12">
        <v>31000</v>
      </c>
      <c r="H91" s="7">
        <v>34100</v>
      </c>
      <c r="I91" s="7"/>
      <c r="J91" s="7"/>
      <c r="K91" s="7"/>
      <c r="L91" s="7">
        <v>34100</v>
      </c>
      <c r="M91" s="7"/>
      <c r="N91" s="7"/>
      <c r="O91" s="7"/>
      <c r="P91" s="8"/>
    </row>
    <row r="92" spans="1:16" ht="24.75" customHeight="1" x14ac:dyDescent="0.3">
      <c r="A92" s="9"/>
      <c r="B92" s="10"/>
      <c r="C92" s="10" t="s">
        <v>92</v>
      </c>
      <c r="D92" s="11" t="s">
        <v>93</v>
      </c>
      <c r="E92" s="10">
        <v>1</v>
      </c>
      <c r="F92" s="10"/>
      <c r="G92" s="12">
        <v>161000</v>
      </c>
      <c r="H92" s="7">
        <v>177100</v>
      </c>
      <c r="I92" s="7"/>
      <c r="J92" s="7"/>
      <c r="K92" s="7"/>
      <c r="L92" s="7">
        <v>177100</v>
      </c>
      <c r="M92" s="7"/>
      <c r="N92" s="7"/>
      <c r="O92" s="7"/>
      <c r="P92" s="8"/>
    </row>
    <row r="93" spans="1:16" ht="24.75" customHeight="1" x14ac:dyDescent="0.3">
      <c r="A93" s="9"/>
      <c r="B93" s="10"/>
      <c r="C93" s="10" t="s">
        <v>54</v>
      </c>
      <c r="D93" s="11" t="s">
        <v>55</v>
      </c>
      <c r="E93" s="10">
        <v>1</v>
      </c>
      <c r="F93" s="10"/>
      <c r="G93" s="12">
        <v>206000</v>
      </c>
      <c r="H93" s="7">
        <v>226600</v>
      </c>
      <c r="I93" s="7"/>
      <c r="J93" s="7"/>
      <c r="K93" s="7"/>
      <c r="L93" s="7">
        <v>226600</v>
      </c>
      <c r="M93" s="7"/>
      <c r="N93" s="7"/>
      <c r="O93" s="7"/>
      <c r="P93" s="8"/>
    </row>
    <row r="94" spans="1:16" ht="24.75" customHeight="1" x14ac:dyDescent="0.3">
      <c r="A94" s="9"/>
      <c r="B94" s="10"/>
      <c r="C94" s="10" t="s">
        <v>96</v>
      </c>
      <c r="D94" s="10" t="s">
        <v>97</v>
      </c>
      <c r="E94" s="10">
        <v>1</v>
      </c>
      <c r="F94" s="10"/>
      <c r="G94" s="12">
        <v>229623.16534914399</v>
      </c>
      <c r="H94" s="7">
        <v>253200</v>
      </c>
      <c r="I94" s="7"/>
      <c r="J94" s="7"/>
      <c r="K94" s="7"/>
      <c r="L94" s="7">
        <v>253200</v>
      </c>
      <c r="M94" s="7"/>
      <c r="N94" s="7"/>
      <c r="O94" s="7"/>
      <c r="P94" s="8"/>
    </row>
    <row r="95" spans="1:16" ht="24.75" customHeight="1" x14ac:dyDescent="0.3">
      <c r="A95" s="9"/>
      <c r="B95" s="10"/>
      <c r="C95" s="10"/>
      <c r="D95" s="10"/>
      <c r="E95" s="10"/>
      <c r="F95" s="10"/>
      <c r="G95" s="12"/>
      <c r="H95" s="7"/>
      <c r="I95" s="7"/>
      <c r="J95" s="7"/>
      <c r="K95" s="7"/>
      <c r="L95" s="7"/>
      <c r="M95" s="7"/>
      <c r="N95" s="7"/>
      <c r="O95" s="7"/>
      <c r="P95" s="8"/>
    </row>
    <row r="96" spans="1:16" ht="24.75" customHeight="1" x14ac:dyDescent="0.3">
      <c r="A96" s="9"/>
      <c r="B96" s="10">
        <v>20091</v>
      </c>
      <c r="C96" s="10" t="s">
        <v>99</v>
      </c>
      <c r="D96" s="10" t="s">
        <v>99</v>
      </c>
      <c r="E96" s="10">
        <v>3</v>
      </c>
      <c r="F96" s="10">
        <v>12.5</v>
      </c>
      <c r="G96" s="7">
        <f>SUM(G97:G99)</f>
        <v>290937.5</v>
      </c>
      <c r="H96" s="7">
        <v>320200</v>
      </c>
      <c r="I96" s="7">
        <f>G96/N96*100</f>
        <v>55.949519230769226</v>
      </c>
      <c r="J96" s="7">
        <f>(H96/N96)*100</f>
        <v>61.576923076923073</v>
      </c>
      <c r="K96" s="7">
        <v>279200</v>
      </c>
      <c r="L96" s="7">
        <v>599400</v>
      </c>
      <c r="M96" s="7">
        <v>80000</v>
      </c>
      <c r="N96" s="7">
        <v>520000</v>
      </c>
      <c r="O96" s="7">
        <v>-600</v>
      </c>
      <c r="P96" s="8"/>
    </row>
    <row r="97" spans="1:16" ht="24.75" customHeight="1" x14ac:dyDescent="0.3">
      <c r="A97" s="9"/>
      <c r="B97" s="10"/>
      <c r="C97" s="10" t="s">
        <v>72</v>
      </c>
      <c r="D97" s="10" t="s">
        <v>73</v>
      </c>
      <c r="E97" s="10">
        <v>1</v>
      </c>
      <c r="F97" s="10"/>
      <c r="G97" s="12">
        <v>5220</v>
      </c>
      <c r="H97" s="7">
        <v>5800</v>
      </c>
      <c r="I97" s="7"/>
      <c r="J97" s="7"/>
      <c r="K97" s="7"/>
      <c r="L97" s="7">
        <v>5800</v>
      </c>
      <c r="M97" s="7"/>
      <c r="N97" s="7"/>
      <c r="O97" s="7"/>
      <c r="P97" s="8"/>
    </row>
    <row r="98" spans="1:16" ht="24.75" customHeight="1" x14ac:dyDescent="0.3">
      <c r="A98" s="9"/>
      <c r="B98" s="10"/>
      <c r="C98" s="10" t="s">
        <v>100</v>
      </c>
      <c r="D98" s="10" t="s">
        <v>101</v>
      </c>
      <c r="E98" s="10">
        <v>1</v>
      </c>
      <c r="F98" s="10"/>
      <c r="G98" s="12">
        <v>35717.5</v>
      </c>
      <c r="H98" s="7">
        <v>39400</v>
      </c>
      <c r="I98" s="7"/>
      <c r="J98" s="7"/>
      <c r="K98" s="7"/>
      <c r="L98" s="7">
        <v>39400</v>
      </c>
      <c r="M98" s="7"/>
      <c r="N98" s="7"/>
      <c r="O98" s="7"/>
      <c r="P98" s="8"/>
    </row>
    <row r="99" spans="1:16" ht="24.75" customHeight="1" x14ac:dyDescent="0.3">
      <c r="A99" s="9"/>
      <c r="B99" s="10"/>
      <c r="C99" s="10" t="s">
        <v>102</v>
      </c>
      <c r="D99" s="11" t="s">
        <v>103</v>
      </c>
      <c r="E99" s="10">
        <v>1</v>
      </c>
      <c r="F99" s="10"/>
      <c r="G99" s="12">
        <v>250000</v>
      </c>
      <c r="H99" s="7">
        <v>275000</v>
      </c>
      <c r="I99" s="7"/>
      <c r="J99" s="7"/>
      <c r="K99" s="7"/>
      <c r="L99" s="7">
        <v>275000</v>
      </c>
      <c r="M99" s="7"/>
      <c r="N99" s="7"/>
      <c r="O99" s="7"/>
      <c r="P99" s="15" t="s">
        <v>104</v>
      </c>
    </row>
    <row r="100" spans="1:16" ht="24.75" customHeight="1" x14ac:dyDescent="0.3">
      <c r="A100" s="9"/>
      <c r="B100" s="10"/>
      <c r="C100" s="10"/>
      <c r="D100" s="10"/>
      <c r="E100" s="10"/>
      <c r="F100" s="10"/>
      <c r="G100" s="12"/>
      <c r="H100" s="7"/>
      <c r="I100" s="7"/>
      <c r="J100" s="7"/>
      <c r="K100" s="7"/>
      <c r="L100" s="7"/>
      <c r="M100" s="7"/>
      <c r="N100" s="7"/>
      <c r="O100" s="7"/>
      <c r="P100" s="8"/>
    </row>
    <row r="101" spans="1:16" ht="24.75" customHeight="1" x14ac:dyDescent="0.3">
      <c r="A101" s="9"/>
      <c r="B101" s="10">
        <v>20092</v>
      </c>
      <c r="C101" s="10" t="s">
        <v>105</v>
      </c>
      <c r="D101" s="10" t="s">
        <v>105</v>
      </c>
      <c r="E101" s="10">
        <v>7</v>
      </c>
      <c r="F101" s="10">
        <v>19</v>
      </c>
      <c r="G101" s="7">
        <f>SUM(G102:G108)</f>
        <v>563074.53703703696</v>
      </c>
      <c r="H101" s="7">
        <v>619700</v>
      </c>
      <c r="I101" s="7">
        <f>G101/N101*100</f>
        <v>67.840305667112887</v>
      </c>
      <c r="J101" s="7">
        <f>(H101/N101)*100</f>
        <v>74.662650602409641</v>
      </c>
      <c r="K101" s="7">
        <v>424400</v>
      </c>
      <c r="L101" s="7">
        <v>1044100</v>
      </c>
      <c r="M101" s="7">
        <v>215000</v>
      </c>
      <c r="N101" s="7">
        <v>830000</v>
      </c>
      <c r="O101" s="7">
        <v>-900</v>
      </c>
      <c r="P101" s="8"/>
    </row>
    <row r="102" spans="1:16" ht="24.75" customHeight="1" x14ac:dyDescent="0.3">
      <c r="A102" s="9"/>
      <c r="B102" s="10"/>
      <c r="C102" s="10" t="s">
        <v>106</v>
      </c>
      <c r="D102" s="10" t="s">
        <v>107</v>
      </c>
      <c r="E102" s="10">
        <v>1</v>
      </c>
      <c r="F102" s="10"/>
      <c r="G102" s="12">
        <v>35717.5</v>
      </c>
      <c r="H102" s="7">
        <v>39400</v>
      </c>
      <c r="I102" s="7"/>
      <c r="J102" s="7"/>
      <c r="K102" s="7"/>
      <c r="L102" s="7">
        <v>39400</v>
      </c>
      <c r="M102" s="7"/>
      <c r="N102" s="7"/>
      <c r="O102" s="7"/>
      <c r="P102" s="8"/>
    </row>
    <row r="103" spans="1:16" ht="24.75" customHeight="1" x14ac:dyDescent="0.3">
      <c r="A103" s="9"/>
      <c r="B103" s="10"/>
      <c r="C103" s="10" t="s">
        <v>80</v>
      </c>
      <c r="D103" s="10" t="s">
        <v>81</v>
      </c>
      <c r="E103" s="10">
        <v>1</v>
      </c>
      <c r="F103" s="10"/>
      <c r="G103" s="12">
        <v>16353.333333333299</v>
      </c>
      <c r="H103" s="7">
        <v>18100</v>
      </c>
      <c r="I103" s="7"/>
      <c r="J103" s="7"/>
      <c r="K103" s="7"/>
      <c r="L103" s="7">
        <v>18100</v>
      </c>
      <c r="M103" s="7"/>
      <c r="N103" s="7"/>
      <c r="O103" s="7"/>
      <c r="P103" s="8"/>
    </row>
    <row r="104" spans="1:16" ht="24.75" customHeight="1" x14ac:dyDescent="0.3">
      <c r="A104" s="9"/>
      <c r="B104" s="10"/>
      <c r="C104" s="10" t="s">
        <v>77</v>
      </c>
      <c r="D104" s="10" t="s">
        <v>78</v>
      </c>
      <c r="E104" s="10">
        <v>1</v>
      </c>
      <c r="F104" s="10"/>
      <c r="G104" s="12">
        <v>9003.7037037037007</v>
      </c>
      <c r="H104" s="7">
        <v>10000</v>
      </c>
      <c r="I104" s="7"/>
      <c r="J104" s="7"/>
      <c r="K104" s="7"/>
      <c r="L104" s="7">
        <v>10000</v>
      </c>
      <c r="M104" s="7"/>
      <c r="N104" s="7"/>
      <c r="O104" s="7"/>
      <c r="P104" s="8"/>
    </row>
    <row r="105" spans="1:16" ht="24.75" customHeight="1" x14ac:dyDescent="0.3">
      <c r="A105" s="9"/>
      <c r="B105" s="10"/>
      <c r="C105" s="10" t="s">
        <v>42</v>
      </c>
      <c r="D105" s="10" t="s">
        <v>43</v>
      </c>
      <c r="E105" s="10">
        <v>1</v>
      </c>
      <c r="F105" s="10"/>
      <c r="G105" s="12">
        <v>115000</v>
      </c>
      <c r="H105" s="7">
        <v>126500</v>
      </c>
      <c r="I105" s="7"/>
      <c r="J105" s="7"/>
      <c r="K105" s="7"/>
      <c r="L105" s="7">
        <v>126500</v>
      </c>
      <c r="M105" s="7"/>
      <c r="N105" s="7"/>
      <c r="O105" s="7"/>
      <c r="P105" s="8"/>
    </row>
    <row r="106" spans="1:16" ht="24.75" customHeight="1" x14ac:dyDescent="0.3">
      <c r="A106" s="9"/>
      <c r="B106" s="10"/>
      <c r="C106" s="10" t="s">
        <v>49</v>
      </c>
      <c r="D106" s="10" t="s">
        <v>50</v>
      </c>
      <c r="E106" s="10">
        <v>1</v>
      </c>
      <c r="F106" s="10"/>
      <c r="G106" s="12">
        <v>20000</v>
      </c>
      <c r="H106" s="7">
        <v>22000</v>
      </c>
      <c r="I106" s="7"/>
      <c r="J106" s="7"/>
      <c r="K106" s="7"/>
      <c r="L106" s="7">
        <v>22000</v>
      </c>
      <c r="M106" s="7"/>
      <c r="N106" s="7"/>
      <c r="O106" s="7"/>
      <c r="P106" s="8"/>
    </row>
    <row r="107" spans="1:16" ht="24.75" customHeight="1" x14ac:dyDescent="0.3">
      <c r="A107" s="9"/>
      <c r="B107" s="10"/>
      <c r="C107" s="10" t="s">
        <v>92</v>
      </c>
      <c r="D107" s="11" t="s">
        <v>93</v>
      </c>
      <c r="E107" s="10">
        <v>1</v>
      </c>
      <c r="F107" s="10"/>
      <c r="G107" s="12">
        <v>161000</v>
      </c>
      <c r="H107" s="7">
        <v>177100</v>
      </c>
      <c r="I107" s="7"/>
      <c r="J107" s="7"/>
      <c r="K107" s="7"/>
      <c r="L107" s="7">
        <v>177100</v>
      </c>
      <c r="M107" s="7"/>
      <c r="N107" s="7"/>
      <c r="O107" s="7"/>
      <c r="P107" s="15" t="s">
        <v>108</v>
      </c>
    </row>
    <row r="108" spans="1:16" ht="24.75" customHeight="1" x14ac:dyDescent="0.3">
      <c r="A108" s="9"/>
      <c r="B108" s="10"/>
      <c r="C108" s="10" t="s">
        <v>54</v>
      </c>
      <c r="D108" s="11" t="s">
        <v>55</v>
      </c>
      <c r="E108" s="10">
        <v>1</v>
      </c>
      <c r="F108" s="10"/>
      <c r="G108" s="12">
        <v>206000</v>
      </c>
      <c r="H108" s="7">
        <v>226600</v>
      </c>
      <c r="I108" s="7"/>
      <c r="J108" s="7"/>
      <c r="K108" s="7"/>
      <c r="L108" s="7">
        <v>226600</v>
      </c>
      <c r="M108" s="7"/>
      <c r="N108" s="7"/>
      <c r="O108" s="7"/>
      <c r="P108" s="16"/>
    </row>
    <row r="109" spans="1:16" ht="24.75" customHeight="1" x14ac:dyDescent="0.3">
      <c r="A109" s="9"/>
      <c r="B109" s="10"/>
      <c r="C109" s="10"/>
      <c r="D109" s="10"/>
      <c r="E109" s="10"/>
      <c r="F109" s="10"/>
      <c r="G109" s="12"/>
      <c r="H109" s="7"/>
      <c r="I109" s="7"/>
      <c r="J109" s="7"/>
      <c r="K109" s="7"/>
      <c r="L109" s="7"/>
      <c r="M109" s="7"/>
      <c r="N109" s="7"/>
      <c r="O109" s="7"/>
      <c r="P109" s="8"/>
    </row>
    <row r="110" spans="1:16" ht="24.75" customHeight="1" x14ac:dyDescent="0.3">
      <c r="A110" s="9"/>
      <c r="B110" s="10">
        <v>20092</v>
      </c>
      <c r="C110" s="10" t="s">
        <v>105</v>
      </c>
      <c r="D110" s="10" t="s">
        <v>105</v>
      </c>
      <c r="E110" s="10">
        <v>6</v>
      </c>
      <c r="F110" s="10">
        <v>19</v>
      </c>
      <c r="G110" s="7">
        <f>SUM(G111:G116)</f>
        <v>851074.53703703696</v>
      </c>
      <c r="H110" s="7">
        <v>936500</v>
      </c>
      <c r="I110" s="7">
        <f>G110/N110*100</f>
        <v>102.53910084783577</v>
      </c>
      <c r="J110" s="7">
        <f>(H110/N110)*100</f>
        <v>112.83132530120481</v>
      </c>
      <c r="K110" s="7">
        <v>424400</v>
      </c>
      <c r="L110" s="7">
        <v>1360900</v>
      </c>
      <c r="M110" s="7">
        <v>531000</v>
      </c>
      <c r="N110" s="7">
        <v>830000</v>
      </c>
      <c r="O110" s="7">
        <v>-100</v>
      </c>
      <c r="P110" s="8"/>
    </row>
    <row r="111" spans="1:16" ht="24.75" customHeight="1" x14ac:dyDescent="0.3">
      <c r="A111" s="9"/>
      <c r="B111" s="10"/>
      <c r="C111" s="10" t="s">
        <v>106</v>
      </c>
      <c r="D111" s="10" t="s">
        <v>107</v>
      </c>
      <c r="E111" s="10">
        <v>1</v>
      </c>
      <c r="F111" s="10"/>
      <c r="G111" s="12">
        <v>35717.5</v>
      </c>
      <c r="H111" s="7">
        <v>39400</v>
      </c>
      <c r="I111" s="7"/>
      <c r="J111" s="7"/>
      <c r="K111" s="7"/>
      <c r="L111" s="7">
        <v>39400</v>
      </c>
      <c r="M111" s="7"/>
      <c r="N111" s="7"/>
      <c r="O111" s="7"/>
      <c r="P111" s="8"/>
    </row>
    <row r="112" spans="1:16" ht="24.75" customHeight="1" x14ac:dyDescent="0.3">
      <c r="A112" s="9"/>
      <c r="B112" s="10"/>
      <c r="C112" s="10" t="s">
        <v>80</v>
      </c>
      <c r="D112" s="10" t="s">
        <v>81</v>
      </c>
      <c r="E112" s="10">
        <v>1</v>
      </c>
      <c r="F112" s="10"/>
      <c r="G112" s="12">
        <v>16353.333333333299</v>
      </c>
      <c r="H112" s="7">
        <v>18100</v>
      </c>
      <c r="I112" s="7"/>
      <c r="J112" s="7"/>
      <c r="K112" s="7"/>
      <c r="L112" s="7">
        <v>18100</v>
      </c>
      <c r="M112" s="7"/>
      <c r="N112" s="7"/>
      <c r="O112" s="7"/>
      <c r="P112" s="8"/>
    </row>
    <row r="113" spans="1:16" ht="24.75" customHeight="1" x14ac:dyDescent="0.3">
      <c r="A113" s="9"/>
      <c r="B113" s="10"/>
      <c r="C113" s="10" t="s">
        <v>77</v>
      </c>
      <c r="D113" s="10" t="s">
        <v>78</v>
      </c>
      <c r="E113" s="10">
        <v>1</v>
      </c>
      <c r="F113" s="10"/>
      <c r="G113" s="12">
        <v>9003.7037037037007</v>
      </c>
      <c r="H113" s="7">
        <v>10000</v>
      </c>
      <c r="I113" s="7"/>
      <c r="J113" s="7"/>
      <c r="K113" s="7"/>
      <c r="L113" s="7">
        <v>10000</v>
      </c>
      <c r="M113" s="7"/>
      <c r="N113" s="7"/>
      <c r="O113" s="7"/>
      <c r="P113" s="8"/>
    </row>
    <row r="114" spans="1:16" ht="24.75" customHeight="1" x14ac:dyDescent="0.3">
      <c r="A114" s="9"/>
      <c r="B114" s="10"/>
      <c r="C114" s="10" t="s">
        <v>42</v>
      </c>
      <c r="D114" s="10" t="s">
        <v>43</v>
      </c>
      <c r="E114" s="10">
        <v>1</v>
      </c>
      <c r="F114" s="10"/>
      <c r="G114" s="12">
        <v>115000</v>
      </c>
      <c r="H114" s="7">
        <v>126500</v>
      </c>
      <c r="I114" s="7"/>
      <c r="J114" s="7"/>
      <c r="K114" s="7"/>
      <c r="L114" s="7">
        <v>126500</v>
      </c>
      <c r="M114" s="7"/>
      <c r="N114" s="7"/>
      <c r="O114" s="7"/>
      <c r="P114" s="8"/>
    </row>
    <row r="115" spans="1:16" ht="24.75" customHeight="1" x14ac:dyDescent="0.3">
      <c r="A115" s="9"/>
      <c r="B115" s="10"/>
      <c r="C115" s="10" t="s">
        <v>49</v>
      </c>
      <c r="D115" s="10" t="s">
        <v>50</v>
      </c>
      <c r="E115" s="10">
        <v>1</v>
      </c>
      <c r="F115" s="10"/>
      <c r="G115" s="12">
        <v>20000</v>
      </c>
      <c r="H115" s="7">
        <v>22000</v>
      </c>
      <c r="I115" s="7"/>
      <c r="J115" s="7"/>
      <c r="K115" s="7"/>
      <c r="L115" s="7">
        <v>22000</v>
      </c>
      <c r="M115" s="7"/>
      <c r="N115" s="7"/>
      <c r="O115" s="7"/>
      <c r="P115" s="8"/>
    </row>
    <row r="116" spans="1:16" ht="24.75" customHeight="1" x14ac:dyDescent="0.3">
      <c r="A116" s="9"/>
      <c r="B116" s="10"/>
      <c r="C116" s="10" t="s">
        <v>59</v>
      </c>
      <c r="D116" s="10" t="s">
        <v>60</v>
      </c>
      <c r="E116" s="10">
        <v>1</v>
      </c>
      <c r="F116" s="10"/>
      <c r="G116" s="12">
        <v>655000</v>
      </c>
      <c r="H116" s="7">
        <v>720500</v>
      </c>
      <c r="I116" s="7"/>
      <c r="J116" s="7"/>
      <c r="K116" s="7"/>
      <c r="L116" s="7">
        <v>720500</v>
      </c>
      <c r="M116" s="7"/>
      <c r="N116" s="7"/>
      <c r="O116" s="7"/>
      <c r="P116" s="8"/>
    </row>
    <row r="117" spans="1:16" ht="24.75" customHeight="1" x14ac:dyDescent="0.3">
      <c r="A117" s="9"/>
      <c r="B117" s="10"/>
      <c r="C117" s="10"/>
      <c r="D117" s="10"/>
      <c r="E117" s="10"/>
      <c r="F117" s="10"/>
      <c r="G117" s="12"/>
      <c r="H117" s="7"/>
      <c r="I117" s="7"/>
      <c r="J117" s="7"/>
      <c r="K117" s="7"/>
      <c r="L117" s="7"/>
      <c r="M117" s="7"/>
      <c r="N117" s="7"/>
      <c r="O117" s="7"/>
      <c r="P117" s="8"/>
    </row>
    <row r="118" spans="1:16" ht="24.75" customHeight="1" x14ac:dyDescent="0.3">
      <c r="A118" s="9"/>
      <c r="B118" s="10">
        <v>20101</v>
      </c>
      <c r="C118" s="10" t="s">
        <v>109</v>
      </c>
      <c r="D118" s="10" t="s">
        <v>109</v>
      </c>
      <c r="E118" s="10">
        <v>1</v>
      </c>
      <c r="F118" s="10">
        <v>10</v>
      </c>
      <c r="G118" s="7">
        <f>SUM(G119)</f>
        <v>310000</v>
      </c>
      <c r="H118" s="7">
        <v>341800</v>
      </c>
      <c r="I118" s="7">
        <f>G118/N118*100</f>
        <v>93.939393939393938</v>
      </c>
      <c r="J118" s="7">
        <f>(H118/N118)*100</f>
        <v>103.57575757575756</v>
      </c>
      <c r="K118" s="7">
        <v>223400</v>
      </c>
      <c r="L118" s="7">
        <v>565200</v>
      </c>
      <c r="M118" s="7">
        <v>236000</v>
      </c>
      <c r="N118" s="7">
        <v>330000</v>
      </c>
      <c r="O118" s="7">
        <v>-800</v>
      </c>
      <c r="P118" s="8"/>
    </row>
    <row r="119" spans="1:16" ht="24.75" customHeight="1" x14ac:dyDescent="0.3">
      <c r="A119" s="9"/>
      <c r="B119" s="10"/>
      <c r="C119" s="10" t="s">
        <v>110</v>
      </c>
      <c r="D119" s="10" t="s">
        <v>111</v>
      </c>
      <c r="E119" s="10">
        <v>1</v>
      </c>
      <c r="F119" s="10"/>
      <c r="G119" s="12">
        <v>310000</v>
      </c>
      <c r="H119" s="7">
        <v>341800</v>
      </c>
      <c r="I119" s="7"/>
      <c r="J119" s="7"/>
      <c r="K119" s="7"/>
      <c r="L119" s="7">
        <v>341800</v>
      </c>
      <c r="M119" s="7"/>
      <c r="N119" s="7"/>
      <c r="O119" s="7"/>
      <c r="P119" s="8"/>
    </row>
    <row r="120" spans="1:16" ht="24.75" customHeight="1" x14ac:dyDescent="0.3">
      <c r="A120" s="9"/>
      <c r="B120" s="10"/>
      <c r="C120" s="10"/>
      <c r="D120" s="10"/>
      <c r="E120" s="10"/>
      <c r="F120" s="10"/>
      <c r="G120" s="12"/>
      <c r="H120" s="7"/>
      <c r="I120" s="7"/>
      <c r="J120" s="7"/>
      <c r="K120" s="7"/>
      <c r="L120" s="7"/>
      <c r="M120" s="7"/>
      <c r="N120" s="7"/>
      <c r="O120" s="7"/>
      <c r="P120" s="8"/>
    </row>
    <row r="121" spans="1:16" ht="24.75" customHeight="1" x14ac:dyDescent="0.3">
      <c r="A121" s="9"/>
      <c r="B121" s="10">
        <v>20110</v>
      </c>
      <c r="C121" s="10" t="s">
        <v>112</v>
      </c>
      <c r="D121" s="10" t="s">
        <v>112</v>
      </c>
      <c r="E121" s="10">
        <v>1</v>
      </c>
      <c r="F121" s="10">
        <v>6.5</v>
      </c>
      <c r="G121" s="7">
        <f>SUM(G122)</f>
        <v>85000</v>
      </c>
      <c r="H121" s="7">
        <v>93800</v>
      </c>
      <c r="I121" s="7">
        <f>G121/N121*100</f>
        <v>56.666666666666664</v>
      </c>
      <c r="J121" s="7">
        <f>(H121/N121)*100</f>
        <v>62.533333333333331</v>
      </c>
      <c r="K121" s="7">
        <v>145200</v>
      </c>
      <c r="L121" s="7">
        <v>239000</v>
      </c>
      <c r="M121" s="7">
        <v>89000</v>
      </c>
      <c r="N121" s="7">
        <v>150000</v>
      </c>
      <c r="O121" s="7">
        <v>0</v>
      </c>
      <c r="P121" s="8"/>
    </row>
    <row r="122" spans="1:16" ht="24.75" customHeight="1" x14ac:dyDescent="0.3">
      <c r="A122" s="9"/>
      <c r="B122" s="10"/>
      <c r="C122" s="10" t="s">
        <v>113</v>
      </c>
      <c r="D122" s="10" t="s">
        <v>114</v>
      </c>
      <c r="E122" s="10">
        <v>1</v>
      </c>
      <c r="F122" s="10"/>
      <c r="G122" s="12">
        <v>85000</v>
      </c>
      <c r="H122" s="7">
        <v>93800</v>
      </c>
      <c r="I122" s="7"/>
      <c r="J122" s="7"/>
      <c r="K122" s="7"/>
      <c r="L122" s="7">
        <v>93800</v>
      </c>
      <c r="M122" s="7"/>
      <c r="N122" s="7"/>
      <c r="O122" s="7"/>
      <c r="P122" s="8"/>
    </row>
    <row r="123" spans="1:16" ht="24.75" customHeight="1" x14ac:dyDescent="0.3">
      <c r="A123" s="9"/>
      <c r="B123" s="10"/>
      <c r="C123" s="10"/>
      <c r="D123" s="10"/>
      <c r="E123" s="10"/>
      <c r="F123" s="10"/>
      <c r="G123" s="12"/>
      <c r="H123" s="12"/>
      <c r="I123" s="12"/>
      <c r="J123" s="12"/>
      <c r="K123" s="12"/>
      <c r="L123" s="12"/>
      <c r="M123" s="12"/>
      <c r="N123" s="12"/>
      <c r="O123" s="12"/>
      <c r="P123" s="14"/>
    </row>
    <row r="124" spans="1:16" ht="24.75" customHeight="1" x14ac:dyDescent="0.3">
      <c r="A124" s="9"/>
      <c r="B124" s="10">
        <v>20120</v>
      </c>
      <c r="C124" s="10" t="s">
        <v>115</v>
      </c>
      <c r="D124" s="10" t="s">
        <v>115</v>
      </c>
      <c r="E124" s="10">
        <v>11</v>
      </c>
      <c r="F124" s="10">
        <v>42</v>
      </c>
      <c r="G124" s="7">
        <f>SUM(G125:G135)</f>
        <v>2767925.309983897</v>
      </c>
      <c r="H124" s="12">
        <v>3045200</v>
      </c>
      <c r="I124" s="7">
        <f>G124/N124*100</f>
        <v>122.47457123822554</v>
      </c>
      <c r="J124" s="7">
        <f>(H124/N124)*100</f>
        <v>134.74336283185841</v>
      </c>
      <c r="K124" s="12">
        <v>938200</v>
      </c>
      <c r="L124" s="12">
        <v>3983400</v>
      </c>
      <c r="M124" s="7">
        <v>1724000</v>
      </c>
      <c r="N124" s="12">
        <v>2260000</v>
      </c>
      <c r="O124" s="12">
        <v>-600</v>
      </c>
      <c r="P124" s="14"/>
    </row>
    <row r="125" spans="1:16" ht="24.75" customHeight="1" x14ac:dyDescent="0.3">
      <c r="A125" s="9"/>
      <c r="B125" s="10"/>
      <c r="C125" s="10" t="s">
        <v>116</v>
      </c>
      <c r="D125" s="10" t="s">
        <v>117</v>
      </c>
      <c r="E125" s="10">
        <v>1</v>
      </c>
      <c r="F125" s="10"/>
      <c r="G125" s="12">
        <v>132786.421095008</v>
      </c>
      <c r="H125" s="12">
        <v>146400</v>
      </c>
      <c r="I125" s="12"/>
      <c r="J125" s="12"/>
      <c r="K125" s="12"/>
      <c r="L125" s="12">
        <v>146400</v>
      </c>
      <c r="M125" s="12"/>
      <c r="N125" s="12"/>
      <c r="O125" s="12"/>
      <c r="P125" s="14"/>
    </row>
    <row r="126" spans="1:16" ht="24.75" customHeight="1" x14ac:dyDescent="0.3">
      <c r="A126" s="9"/>
      <c r="B126" s="10"/>
      <c r="C126" s="10" t="s">
        <v>118</v>
      </c>
      <c r="D126" s="11" t="s">
        <v>119</v>
      </c>
      <c r="E126" s="10">
        <v>1</v>
      </c>
      <c r="F126" s="10"/>
      <c r="G126" s="12">
        <v>800000</v>
      </c>
      <c r="H126" s="12">
        <v>880000</v>
      </c>
      <c r="I126" s="12"/>
      <c r="J126" s="12"/>
      <c r="K126" s="12"/>
      <c r="L126" s="12">
        <v>880000</v>
      </c>
      <c r="M126" s="12"/>
      <c r="N126" s="12"/>
      <c r="O126" s="12"/>
      <c r="P126" s="13" t="s">
        <v>120</v>
      </c>
    </row>
    <row r="127" spans="1:16" ht="24.75" customHeight="1" x14ac:dyDescent="0.3">
      <c r="A127" s="9"/>
      <c r="B127" s="10"/>
      <c r="C127" s="10" t="s">
        <v>121</v>
      </c>
      <c r="D127" s="10" t="s">
        <v>122</v>
      </c>
      <c r="E127" s="10">
        <v>1</v>
      </c>
      <c r="F127" s="10"/>
      <c r="G127" s="12">
        <v>54000</v>
      </c>
      <c r="H127" s="12">
        <v>59400</v>
      </c>
      <c r="I127" s="12"/>
      <c r="J127" s="12"/>
      <c r="K127" s="12"/>
      <c r="L127" s="12">
        <v>59400</v>
      </c>
      <c r="M127" s="12"/>
      <c r="N127" s="12"/>
      <c r="O127" s="12"/>
      <c r="P127" s="14"/>
    </row>
    <row r="128" spans="1:16" ht="24.75" customHeight="1" x14ac:dyDescent="0.3">
      <c r="A128" s="9"/>
      <c r="B128" s="10"/>
      <c r="C128" s="10" t="s">
        <v>123</v>
      </c>
      <c r="D128" s="10" t="s">
        <v>124</v>
      </c>
      <c r="E128" s="10">
        <v>1</v>
      </c>
      <c r="F128" s="10"/>
      <c r="G128" s="12">
        <v>315000</v>
      </c>
      <c r="H128" s="12">
        <v>346500</v>
      </c>
      <c r="I128" s="12"/>
      <c r="J128" s="12"/>
      <c r="K128" s="12"/>
      <c r="L128" s="12">
        <v>346500</v>
      </c>
      <c r="M128" s="12"/>
      <c r="N128" s="12"/>
      <c r="O128" s="12"/>
      <c r="P128" s="18"/>
    </row>
    <row r="129" spans="1:16" ht="24.75" customHeight="1" x14ac:dyDescent="0.3">
      <c r="A129" s="9"/>
      <c r="B129" s="10"/>
      <c r="C129" s="10" t="s">
        <v>125</v>
      </c>
      <c r="D129" s="10" t="s">
        <v>126</v>
      </c>
      <c r="E129" s="10">
        <v>1</v>
      </c>
      <c r="F129" s="10"/>
      <c r="G129" s="12">
        <v>245000</v>
      </c>
      <c r="H129" s="12">
        <v>269500</v>
      </c>
      <c r="I129" s="12"/>
      <c r="J129" s="12"/>
      <c r="K129" s="12"/>
      <c r="L129" s="12">
        <v>269500</v>
      </c>
      <c r="M129" s="12"/>
      <c r="N129" s="12"/>
      <c r="O129" s="12"/>
      <c r="P129" s="14"/>
    </row>
    <row r="130" spans="1:16" ht="24.75" customHeight="1" x14ac:dyDescent="0.3">
      <c r="A130" s="9"/>
      <c r="B130" s="10"/>
      <c r="C130" s="10" t="s">
        <v>127</v>
      </c>
      <c r="D130" s="11" t="s">
        <v>128</v>
      </c>
      <c r="E130" s="10">
        <v>1</v>
      </c>
      <c r="F130" s="10"/>
      <c r="G130" s="12">
        <v>755000</v>
      </c>
      <c r="H130" s="12">
        <v>830500</v>
      </c>
      <c r="I130" s="12"/>
      <c r="J130" s="12"/>
      <c r="K130" s="12"/>
      <c r="L130" s="12">
        <v>830500</v>
      </c>
      <c r="M130" s="12"/>
      <c r="N130" s="12"/>
      <c r="O130" s="12"/>
      <c r="P130" s="13" t="s">
        <v>129</v>
      </c>
    </row>
    <row r="131" spans="1:16" ht="24.75" customHeight="1" x14ac:dyDescent="0.3">
      <c r="A131" s="9"/>
      <c r="B131" s="10"/>
      <c r="C131" s="10" t="s">
        <v>130</v>
      </c>
      <c r="D131" s="10" t="s">
        <v>131</v>
      </c>
      <c r="E131" s="10">
        <v>1</v>
      </c>
      <c r="F131" s="10"/>
      <c r="G131" s="12">
        <v>48000</v>
      </c>
      <c r="H131" s="7">
        <v>52800</v>
      </c>
      <c r="I131" s="7"/>
      <c r="J131" s="7"/>
      <c r="K131" s="7"/>
      <c r="L131" s="7">
        <v>52800</v>
      </c>
      <c r="M131" s="7"/>
      <c r="N131" s="7"/>
      <c r="O131" s="7"/>
      <c r="P131" s="15" t="s">
        <v>132</v>
      </c>
    </row>
    <row r="132" spans="1:16" ht="24.75" customHeight="1" x14ac:dyDescent="0.3">
      <c r="A132" s="17"/>
      <c r="B132" s="10"/>
      <c r="C132" s="10" t="s">
        <v>133</v>
      </c>
      <c r="D132" s="11" t="s">
        <v>134</v>
      </c>
      <c r="E132" s="10">
        <v>1</v>
      </c>
      <c r="F132" s="10"/>
      <c r="G132" s="12">
        <v>45000</v>
      </c>
      <c r="H132" s="7">
        <v>49500</v>
      </c>
      <c r="I132" s="7"/>
      <c r="J132" s="7"/>
      <c r="K132" s="7"/>
      <c r="L132" s="7">
        <v>49500</v>
      </c>
      <c r="M132" s="7"/>
      <c r="N132" s="7"/>
      <c r="O132" s="7"/>
      <c r="P132" s="15" t="s">
        <v>135</v>
      </c>
    </row>
    <row r="133" spans="1:16" ht="24.75" customHeight="1" x14ac:dyDescent="0.3">
      <c r="A133" s="9"/>
      <c r="B133" s="10"/>
      <c r="C133" s="10" t="s">
        <v>136</v>
      </c>
      <c r="D133" s="11" t="s">
        <v>137</v>
      </c>
      <c r="E133" s="10">
        <v>1</v>
      </c>
      <c r="F133" s="10"/>
      <c r="G133" s="12">
        <v>231000</v>
      </c>
      <c r="H133" s="7">
        <v>254100</v>
      </c>
      <c r="I133" s="7"/>
      <c r="J133" s="7"/>
      <c r="K133" s="7"/>
      <c r="L133" s="7">
        <v>254100</v>
      </c>
      <c r="M133" s="7"/>
      <c r="N133" s="7"/>
      <c r="O133" s="7"/>
      <c r="P133" s="13" t="s">
        <v>138</v>
      </c>
    </row>
    <row r="134" spans="1:16" ht="24.75" customHeight="1" x14ac:dyDescent="0.3">
      <c r="A134" s="9"/>
      <c r="B134" s="10"/>
      <c r="C134" s="10" t="s">
        <v>139</v>
      </c>
      <c r="D134" s="10" t="s">
        <v>140</v>
      </c>
      <c r="E134" s="10">
        <v>1</v>
      </c>
      <c r="F134" s="10"/>
      <c r="G134" s="12">
        <v>115000</v>
      </c>
      <c r="H134" s="7">
        <v>126500</v>
      </c>
      <c r="I134" s="7"/>
      <c r="J134" s="7"/>
      <c r="K134" s="7"/>
      <c r="L134" s="7">
        <v>126500</v>
      </c>
      <c r="M134" s="7"/>
      <c r="N134" s="7"/>
      <c r="O134" s="7"/>
      <c r="P134" s="8"/>
    </row>
    <row r="135" spans="1:16" ht="24.75" customHeight="1" x14ac:dyDescent="0.3">
      <c r="A135" s="9"/>
      <c r="B135" s="10"/>
      <c r="C135" s="10" t="s">
        <v>141</v>
      </c>
      <c r="D135" s="10" t="s">
        <v>142</v>
      </c>
      <c r="E135" s="10">
        <v>1</v>
      </c>
      <c r="F135" s="10"/>
      <c r="G135" s="12">
        <v>27138.888888888901</v>
      </c>
      <c r="H135" s="7">
        <v>30000</v>
      </c>
      <c r="I135" s="7"/>
      <c r="J135" s="7"/>
      <c r="K135" s="7"/>
      <c r="L135" s="7">
        <v>30000</v>
      </c>
      <c r="M135" s="7"/>
      <c r="N135" s="7"/>
      <c r="O135" s="7"/>
      <c r="P135" s="15" t="s">
        <v>143</v>
      </c>
    </row>
    <row r="136" spans="1:16" ht="24.75" customHeight="1" x14ac:dyDescent="0.3">
      <c r="A136" s="9"/>
      <c r="B136" s="10"/>
      <c r="C136" s="10"/>
      <c r="D136" s="10"/>
      <c r="E136" s="10"/>
      <c r="F136" s="10"/>
      <c r="G136" s="12"/>
      <c r="H136" s="7"/>
      <c r="I136" s="7"/>
      <c r="J136" s="7"/>
      <c r="K136" s="7"/>
      <c r="L136" s="7"/>
      <c r="M136" s="7"/>
      <c r="N136" s="7"/>
      <c r="O136" s="7"/>
      <c r="P136" s="15" t="s">
        <v>144</v>
      </c>
    </row>
    <row r="137" spans="1:16" ht="24.75" customHeight="1" x14ac:dyDescent="0.3">
      <c r="A137" s="9"/>
      <c r="B137" s="10">
        <v>20130</v>
      </c>
      <c r="C137" s="10" t="s">
        <v>145</v>
      </c>
      <c r="D137" s="10" t="s">
        <v>145</v>
      </c>
      <c r="E137" s="10">
        <v>11</v>
      </c>
      <c r="F137" s="10">
        <v>46</v>
      </c>
      <c r="G137" s="7">
        <f>SUM(G138:G148)</f>
        <v>2767925.309983897</v>
      </c>
      <c r="H137" s="7">
        <v>3045200</v>
      </c>
      <c r="I137" s="7">
        <f>G137/N137*100</f>
        <v>122.47457123822554</v>
      </c>
      <c r="J137" s="7">
        <f>(H137/N137)*100</f>
        <v>134.74336283185841</v>
      </c>
      <c r="K137" s="7">
        <v>1027600</v>
      </c>
      <c r="L137" s="7">
        <v>4072800</v>
      </c>
      <c r="M137" s="7">
        <v>1813000</v>
      </c>
      <c r="N137" s="7">
        <v>2260000</v>
      </c>
      <c r="O137" s="7">
        <v>-200</v>
      </c>
      <c r="P137" s="8"/>
    </row>
    <row r="138" spans="1:16" ht="24.75" customHeight="1" x14ac:dyDescent="0.3">
      <c r="A138" s="9"/>
      <c r="B138" s="10"/>
      <c r="C138" s="10" t="s">
        <v>146</v>
      </c>
      <c r="D138" s="10" t="s">
        <v>147</v>
      </c>
      <c r="E138" s="10">
        <v>1</v>
      </c>
      <c r="F138" s="10"/>
      <c r="G138" s="12">
        <v>132786.421095008</v>
      </c>
      <c r="H138" s="7">
        <v>146400</v>
      </c>
      <c r="I138" s="7"/>
      <c r="J138" s="7"/>
      <c r="K138" s="7"/>
      <c r="L138" s="7">
        <v>146400</v>
      </c>
      <c r="M138" s="7"/>
      <c r="N138" s="7"/>
      <c r="O138" s="7"/>
      <c r="P138" s="8"/>
    </row>
    <row r="139" spans="1:16" ht="24.75" customHeight="1" x14ac:dyDescent="0.3">
      <c r="A139" s="9"/>
      <c r="B139" s="10"/>
      <c r="C139" s="10" t="s">
        <v>118</v>
      </c>
      <c r="D139" s="11" t="s">
        <v>119</v>
      </c>
      <c r="E139" s="10">
        <v>1</v>
      </c>
      <c r="F139" s="10"/>
      <c r="G139" s="12">
        <v>800000</v>
      </c>
      <c r="H139" s="7">
        <v>880000</v>
      </c>
      <c r="I139" s="7"/>
      <c r="J139" s="7"/>
      <c r="K139" s="7"/>
      <c r="L139" s="7">
        <v>880000</v>
      </c>
      <c r="M139" s="7"/>
      <c r="N139" s="7"/>
      <c r="O139" s="7"/>
      <c r="P139" s="8"/>
    </row>
    <row r="140" spans="1:16" ht="24.75" customHeight="1" x14ac:dyDescent="0.3">
      <c r="A140" s="9"/>
      <c r="B140" s="10"/>
      <c r="C140" s="10" t="s">
        <v>121</v>
      </c>
      <c r="D140" s="10" t="s">
        <v>122</v>
      </c>
      <c r="E140" s="10">
        <v>1</v>
      </c>
      <c r="F140" s="10"/>
      <c r="G140" s="12">
        <v>54000</v>
      </c>
      <c r="H140" s="7">
        <v>59400</v>
      </c>
      <c r="I140" s="7"/>
      <c r="J140" s="7"/>
      <c r="K140" s="7"/>
      <c r="L140" s="7">
        <v>59400</v>
      </c>
      <c r="M140" s="7"/>
      <c r="N140" s="7"/>
      <c r="O140" s="7"/>
      <c r="P140" s="8"/>
    </row>
    <row r="141" spans="1:16" ht="24.75" customHeight="1" x14ac:dyDescent="0.3">
      <c r="A141" s="9"/>
      <c r="B141" s="10"/>
      <c r="C141" s="10" t="s">
        <v>123</v>
      </c>
      <c r="D141" s="10" t="s">
        <v>124</v>
      </c>
      <c r="E141" s="10">
        <v>1</v>
      </c>
      <c r="F141" s="10"/>
      <c r="G141" s="12">
        <v>315000</v>
      </c>
      <c r="H141" s="7">
        <v>346500</v>
      </c>
      <c r="I141" s="7"/>
      <c r="J141" s="7"/>
      <c r="K141" s="7"/>
      <c r="L141" s="7">
        <v>346500</v>
      </c>
      <c r="M141" s="7"/>
      <c r="N141" s="7"/>
      <c r="O141" s="7"/>
      <c r="P141" s="8"/>
    </row>
    <row r="142" spans="1:16" ht="24.75" customHeight="1" x14ac:dyDescent="0.3">
      <c r="A142" s="9"/>
      <c r="B142" s="10"/>
      <c r="C142" s="10" t="s">
        <v>125</v>
      </c>
      <c r="D142" s="10" t="s">
        <v>126</v>
      </c>
      <c r="E142" s="10">
        <v>1</v>
      </c>
      <c r="F142" s="10"/>
      <c r="G142" s="12">
        <v>245000</v>
      </c>
      <c r="H142" s="7">
        <v>269500</v>
      </c>
      <c r="I142" s="7"/>
      <c r="J142" s="7"/>
      <c r="K142" s="7"/>
      <c r="L142" s="7">
        <v>269500</v>
      </c>
      <c r="M142" s="7"/>
      <c r="N142" s="7"/>
      <c r="O142" s="7"/>
      <c r="P142" s="8"/>
    </row>
    <row r="143" spans="1:16" ht="24.75" customHeight="1" x14ac:dyDescent="0.3">
      <c r="A143" s="9"/>
      <c r="B143" s="10"/>
      <c r="C143" s="10" t="s">
        <v>127</v>
      </c>
      <c r="D143" s="11" t="s">
        <v>128</v>
      </c>
      <c r="E143" s="10">
        <v>1</v>
      </c>
      <c r="F143" s="10"/>
      <c r="G143" s="12">
        <v>755000</v>
      </c>
      <c r="H143" s="7">
        <v>830500</v>
      </c>
      <c r="I143" s="7"/>
      <c r="J143" s="7"/>
      <c r="K143" s="7"/>
      <c r="L143" s="7">
        <v>830500</v>
      </c>
      <c r="M143" s="7"/>
      <c r="N143" s="7"/>
      <c r="O143" s="7"/>
      <c r="P143" s="8"/>
    </row>
    <row r="144" spans="1:16" ht="24.75" customHeight="1" x14ac:dyDescent="0.3">
      <c r="A144" s="9"/>
      <c r="B144" s="10"/>
      <c r="C144" s="10" t="s">
        <v>130</v>
      </c>
      <c r="D144" s="10" t="s">
        <v>131</v>
      </c>
      <c r="E144" s="10">
        <v>1</v>
      </c>
      <c r="F144" s="10"/>
      <c r="G144" s="12">
        <v>48000</v>
      </c>
      <c r="H144" s="7">
        <v>52800</v>
      </c>
      <c r="I144" s="7"/>
      <c r="J144" s="7"/>
      <c r="K144" s="7"/>
      <c r="L144" s="7">
        <v>52800</v>
      </c>
      <c r="M144" s="7"/>
      <c r="N144" s="7"/>
      <c r="O144" s="7"/>
      <c r="P144" s="8"/>
    </row>
    <row r="145" spans="1:16" ht="24.75" customHeight="1" x14ac:dyDescent="0.3">
      <c r="A145" s="9"/>
      <c r="B145" s="10"/>
      <c r="C145" s="10" t="s">
        <v>133</v>
      </c>
      <c r="D145" s="11" t="s">
        <v>134</v>
      </c>
      <c r="E145" s="10">
        <v>1</v>
      </c>
      <c r="F145" s="10"/>
      <c r="G145" s="12">
        <v>45000</v>
      </c>
      <c r="H145" s="7">
        <v>49500</v>
      </c>
      <c r="I145" s="7"/>
      <c r="J145" s="7"/>
      <c r="K145" s="7"/>
      <c r="L145" s="7">
        <v>49500</v>
      </c>
      <c r="M145" s="7"/>
      <c r="N145" s="7"/>
      <c r="O145" s="7"/>
      <c r="P145" s="8"/>
    </row>
    <row r="146" spans="1:16" ht="24.75" customHeight="1" x14ac:dyDescent="0.3">
      <c r="A146" s="9"/>
      <c r="B146" s="10"/>
      <c r="C146" s="10" t="s">
        <v>136</v>
      </c>
      <c r="D146" s="11" t="s">
        <v>137</v>
      </c>
      <c r="E146" s="10">
        <v>1</v>
      </c>
      <c r="F146" s="10"/>
      <c r="G146" s="12">
        <v>231000</v>
      </c>
      <c r="H146" s="12">
        <v>254100</v>
      </c>
      <c r="I146" s="12"/>
      <c r="J146" s="12"/>
      <c r="K146" s="12"/>
      <c r="L146" s="12">
        <v>254100</v>
      </c>
      <c r="M146" s="12"/>
      <c r="N146" s="12"/>
      <c r="O146" s="12"/>
      <c r="P146" s="14"/>
    </row>
    <row r="147" spans="1:16" ht="24.75" customHeight="1" x14ac:dyDescent="0.3">
      <c r="A147" s="9"/>
      <c r="B147" s="10"/>
      <c r="C147" s="10" t="s">
        <v>139</v>
      </c>
      <c r="D147" s="10" t="s">
        <v>140</v>
      </c>
      <c r="E147" s="10">
        <v>1</v>
      </c>
      <c r="F147" s="10"/>
      <c r="G147" s="12">
        <v>115000</v>
      </c>
      <c r="H147" s="12">
        <v>126500</v>
      </c>
      <c r="I147" s="12"/>
      <c r="J147" s="12"/>
      <c r="K147" s="12"/>
      <c r="L147" s="12">
        <v>126500</v>
      </c>
      <c r="M147" s="12"/>
      <c r="N147" s="12"/>
      <c r="O147" s="12"/>
      <c r="P147" s="14"/>
    </row>
    <row r="148" spans="1:16" ht="24.75" customHeight="1" x14ac:dyDescent="0.3">
      <c r="A148" s="9"/>
      <c r="B148" s="10"/>
      <c r="C148" s="10" t="s">
        <v>141</v>
      </c>
      <c r="D148" s="10" t="s">
        <v>142</v>
      </c>
      <c r="E148" s="10">
        <v>1</v>
      </c>
      <c r="F148" s="10"/>
      <c r="G148" s="12">
        <v>27138.888888888901</v>
      </c>
      <c r="H148" s="12">
        <v>30000</v>
      </c>
      <c r="I148" s="12"/>
      <c r="J148" s="12"/>
      <c r="K148" s="12"/>
      <c r="L148" s="12">
        <v>30000</v>
      </c>
      <c r="M148" s="12"/>
      <c r="N148" s="12"/>
      <c r="O148" s="12"/>
      <c r="P148" s="15" t="s">
        <v>143</v>
      </c>
    </row>
    <row r="149" spans="1:16" ht="24.75" customHeight="1" x14ac:dyDescent="0.3">
      <c r="A149" s="9"/>
      <c r="B149" s="10"/>
      <c r="C149" s="10"/>
      <c r="D149" s="10"/>
      <c r="E149" s="10"/>
      <c r="F149" s="10"/>
      <c r="G149" s="12"/>
      <c r="H149" s="12"/>
      <c r="I149" s="12"/>
      <c r="J149" s="12"/>
      <c r="K149" s="12"/>
      <c r="L149" s="12"/>
      <c r="M149" s="12"/>
      <c r="N149" s="12"/>
      <c r="O149" s="12"/>
      <c r="P149" s="15" t="s">
        <v>148</v>
      </c>
    </row>
    <row r="150" spans="1:16" ht="24.75" customHeight="1" x14ac:dyDescent="0.3">
      <c r="A150" s="9"/>
      <c r="B150" s="10">
        <v>20131</v>
      </c>
      <c r="C150" s="10" t="s">
        <v>149</v>
      </c>
      <c r="D150" s="10" t="s">
        <v>149</v>
      </c>
      <c r="E150" s="10">
        <v>7</v>
      </c>
      <c r="F150" s="10">
        <v>32.5</v>
      </c>
      <c r="G150" s="7">
        <f>SUM(G151:G158)</f>
        <v>1549138.888888889</v>
      </c>
      <c r="H150" s="12">
        <v>1674200</v>
      </c>
      <c r="I150" s="7">
        <f>G150/N150*100</f>
        <v>79.443019943019948</v>
      </c>
      <c r="J150" s="7">
        <f>(H150/N150)*100</f>
        <v>85.856410256410257</v>
      </c>
      <c r="K150" s="12">
        <v>726000</v>
      </c>
      <c r="L150" s="12">
        <v>2400200</v>
      </c>
      <c r="M150" s="7">
        <v>451000</v>
      </c>
      <c r="N150" s="12">
        <v>1950000</v>
      </c>
      <c r="O150" s="12">
        <v>-800</v>
      </c>
      <c r="P150" s="14"/>
    </row>
    <row r="151" spans="1:16" ht="24.75" customHeight="1" x14ac:dyDescent="0.3">
      <c r="A151" s="9"/>
      <c r="B151" s="10"/>
      <c r="C151" s="10" t="s">
        <v>150</v>
      </c>
      <c r="D151" s="11" t="s">
        <v>151</v>
      </c>
      <c r="E151" s="10">
        <v>1</v>
      </c>
      <c r="F151" s="10"/>
      <c r="G151" s="12">
        <v>83000</v>
      </c>
      <c r="H151" s="12">
        <v>91300</v>
      </c>
      <c r="I151" s="12"/>
      <c r="J151" s="12"/>
      <c r="K151" s="12"/>
      <c r="L151" s="12">
        <v>91300</v>
      </c>
      <c r="M151" s="12"/>
      <c r="N151" s="12"/>
      <c r="O151" s="12"/>
      <c r="P151" s="13" t="s">
        <v>152</v>
      </c>
    </row>
    <row r="152" spans="1:16" ht="24.75" customHeight="1" x14ac:dyDescent="0.3">
      <c r="A152" s="9"/>
      <c r="B152" s="10"/>
      <c r="C152" s="10" t="s">
        <v>125</v>
      </c>
      <c r="D152" s="10" t="s">
        <v>126</v>
      </c>
      <c r="E152" s="10">
        <v>1</v>
      </c>
      <c r="F152" s="10"/>
      <c r="G152" s="12">
        <v>245000</v>
      </c>
      <c r="H152" s="12">
        <v>269500</v>
      </c>
      <c r="I152" s="12"/>
      <c r="J152" s="12"/>
      <c r="K152" s="12"/>
      <c r="L152" s="12">
        <v>269500</v>
      </c>
      <c r="M152" s="12"/>
      <c r="N152" s="12"/>
      <c r="O152" s="12"/>
      <c r="P152" s="13" t="s">
        <v>153</v>
      </c>
    </row>
    <row r="153" spans="1:16" ht="24.75" customHeight="1" x14ac:dyDescent="0.3">
      <c r="A153" s="9"/>
      <c r="B153" s="10"/>
      <c r="C153" s="10" t="s">
        <v>127</v>
      </c>
      <c r="D153" s="10" t="s">
        <v>128</v>
      </c>
      <c r="E153" s="10">
        <v>1</v>
      </c>
      <c r="F153" s="10"/>
      <c r="G153" s="12">
        <v>755000</v>
      </c>
      <c r="H153" s="12">
        <v>830500</v>
      </c>
      <c r="I153" s="12"/>
      <c r="J153" s="12"/>
      <c r="K153" s="12"/>
      <c r="L153" s="12">
        <v>830500</v>
      </c>
      <c r="M153" s="12"/>
      <c r="N153" s="12"/>
      <c r="O153" s="12"/>
      <c r="P153" s="14"/>
    </row>
    <row r="154" spans="1:16" ht="24.75" customHeight="1" x14ac:dyDescent="0.3">
      <c r="A154" s="9"/>
      <c r="B154" s="10"/>
      <c r="C154" s="10" t="s">
        <v>130</v>
      </c>
      <c r="D154" s="10" t="s">
        <v>131</v>
      </c>
      <c r="E154" s="10">
        <v>1</v>
      </c>
      <c r="F154" s="10"/>
      <c r="G154" s="12">
        <v>48000</v>
      </c>
      <c r="H154" s="7">
        <v>52800</v>
      </c>
      <c r="I154" s="7"/>
      <c r="J154" s="7"/>
      <c r="K154" s="7"/>
      <c r="L154" s="7">
        <v>52800</v>
      </c>
      <c r="M154" s="7"/>
      <c r="N154" s="7"/>
      <c r="O154" s="7"/>
      <c r="P154" s="8"/>
    </row>
    <row r="155" spans="1:16" ht="24.75" customHeight="1" x14ac:dyDescent="0.3">
      <c r="A155" s="9"/>
      <c r="B155" s="10"/>
      <c r="C155" s="10" t="s">
        <v>133</v>
      </c>
      <c r="D155" s="11" t="s">
        <v>134</v>
      </c>
      <c r="E155" s="10">
        <v>1</v>
      </c>
      <c r="F155" s="10"/>
      <c r="G155" s="12">
        <v>45000</v>
      </c>
      <c r="H155" s="7">
        <v>49500</v>
      </c>
      <c r="I155" s="7"/>
      <c r="J155" s="7"/>
      <c r="K155" s="7"/>
      <c r="L155" s="7">
        <v>49500</v>
      </c>
      <c r="M155" s="7"/>
      <c r="N155" s="7"/>
      <c r="O155" s="7"/>
      <c r="P155" s="15" t="s">
        <v>154</v>
      </c>
    </row>
    <row r="156" spans="1:16" ht="24.75" customHeight="1" x14ac:dyDescent="0.3">
      <c r="A156" s="9"/>
      <c r="B156" s="10"/>
      <c r="C156" s="10" t="s">
        <v>136</v>
      </c>
      <c r="D156" s="11" t="s">
        <v>137</v>
      </c>
      <c r="E156" s="10">
        <v>1</v>
      </c>
      <c r="F156" s="10"/>
      <c r="G156" s="12">
        <v>231000</v>
      </c>
      <c r="H156" s="7">
        <v>254100</v>
      </c>
      <c r="I156" s="7"/>
      <c r="J156" s="7"/>
      <c r="K156" s="7"/>
      <c r="L156" s="7">
        <v>254100</v>
      </c>
      <c r="M156" s="7"/>
      <c r="N156" s="7"/>
      <c r="O156" s="7"/>
      <c r="P156" s="8"/>
    </row>
    <row r="157" spans="1:16" ht="24.75" customHeight="1" x14ac:dyDescent="0.3">
      <c r="A157" s="9"/>
      <c r="B157" s="10"/>
      <c r="C157" s="10" t="s">
        <v>139</v>
      </c>
      <c r="D157" s="10" t="s">
        <v>140</v>
      </c>
      <c r="E157" s="10">
        <v>1</v>
      </c>
      <c r="F157" s="10"/>
      <c r="G157" s="12">
        <v>115000</v>
      </c>
      <c r="H157" s="7">
        <v>126500</v>
      </c>
      <c r="I157" s="7"/>
      <c r="J157" s="7"/>
      <c r="K157" s="7"/>
      <c r="L157" s="7">
        <v>126500</v>
      </c>
      <c r="M157" s="7"/>
      <c r="N157" s="7"/>
      <c r="O157" s="7"/>
      <c r="P157" s="8"/>
    </row>
    <row r="158" spans="1:16" ht="24.75" customHeight="1" x14ac:dyDescent="0.3">
      <c r="A158" s="9"/>
      <c r="B158" s="10"/>
      <c r="C158" s="10" t="s">
        <v>141</v>
      </c>
      <c r="D158" s="10" t="s">
        <v>142</v>
      </c>
      <c r="E158" s="10"/>
      <c r="F158" s="10"/>
      <c r="G158" s="12">
        <v>27138.888888888901</v>
      </c>
      <c r="H158" s="7">
        <v>0</v>
      </c>
      <c r="I158" s="7"/>
      <c r="J158" s="7"/>
      <c r="K158" s="7"/>
      <c r="L158" s="7">
        <v>0</v>
      </c>
      <c r="M158" s="7"/>
      <c r="N158" s="7"/>
      <c r="O158" s="7"/>
      <c r="P158" s="15" t="s">
        <v>155</v>
      </c>
    </row>
    <row r="159" spans="1:16" ht="24.75" customHeight="1" x14ac:dyDescent="0.3">
      <c r="A159" s="9"/>
      <c r="B159" s="10"/>
      <c r="C159" s="10"/>
      <c r="D159" s="10"/>
      <c r="E159" s="10"/>
      <c r="F159" s="10"/>
      <c r="G159" s="12"/>
      <c r="H159" s="7"/>
      <c r="I159" s="7"/>
      <c r="J159" s="7"/>
      <c r="K159" s="7"/>
      <c r="L159" s="7"/>
      <c r="M159" s="7"/>
      <c r="N159" s="7"/>
      <c r="O159" s="7"/>
      <c r="P159" s="15" t="s">
        <v>148</v>
      </c>
    </row>
    <row r="160" spans="1:16" ht="24.75" customHeight="1" x14ac:dyDescent="0.3">
      <c r="A160" s="9"/>
      <c r="B160" s="10">
        <v>20132</v>
      </c>
      <c r="C160" s="10" t="s">
        <v>156</v>
      </c>
      <c r="D160" s="10" t="s">
        <v>156</v>
      </c>
      <c r="E160" s="10">
        <v>10</v>
      </c>
      <c r="F160" s="10">
        <v>35.5</v>
      </c>
      <c r="G160" s="7">
        <f>SUM(G161:G170)</f>
        <v>2583493.055555556</v>
      </c>
      <c r="H160" s="7">
        <v>2842700</v>
      </c>
      <c r="I160" s="7">
        <f>G160/N160*100</f>
        <v>87.280170795795812</v>
      </c>
      <c r="J160" s="7">
        <f>(H160/N160)*100</f>
        <v>96.037162162162161</v>
      </c>
      <c r="K160" s="7">
        <v>793000</v>
      </c>
      <c r="L160" s="7">
        <v>3635700</v>
      </c>
      <c r="M160" s="7">
        <v>676000</v>
      </c>
      <c r="N160" s="7">
        <v>2960000</v>
      </c>
      <c r="O160" s="7">
        <v>-300</v>
      </c>
      <c r="P160" s="8"/>
    </row>
    <row r="161" spans="1:16" ht="24.75" customHeight="1" x14ac:dyDescent="0.3">
      <c r="A161" s="9"/>
      <c r="B161" s="10"/>
      <c r="C161" s="10" t="s">
        <v>157</v>
      </c>
      <c r="D161" s="11" t="s">
        <v>158</v>
      </c>
      <c r="E161" s="10">
        <v>1</v>
      </c>
      <c r="F161" s="10"/>
      <c r="G161" s="12">
        <v>273354.16666666698</v>
      </c>
      <c r="H161" s="7">
        <v>301400</v>
      </c>
      <c r="I161" s="7"/>
      <c r="J161" s="7"/>
      <c r="K161" s="7"/>
      <c r="L161" s="7">
        <v>301400</v>
      </c>
      <c r="M161" s="7"/>
      <c r="N161" s="7"/>
      <c r="O161" s="7"/>
      <c r="P161" s="15" t="s">
        <v>159</v>
      </c>
    </row>
    <row r="162" spans="1:16" ht="24.75" customHeight="1" x14ac:dyDescent="0.3">
      <c r="A162" s="9"/>
      <c r="B162" s="10"/>
      <c r="C162" s="10" t="s">
        <v>160</v>
      </c>
      <c r="D162" s="11" t="s">
        <v>161</v>
      </c>
      <c r="E162" s="10">
        <v>1</v>
      </c>
      <c r="F162" s="10"/>
      <c r="G162" s="12">
        <v>730000</v>
      </c>
      <c r="H162" s="7">
        <v>803000</v>
      </c>
      <c r="I162" s="7"/>
      <c r="J162" s="7"/>
      <c r="K162" s="7"/>
      <c r="L162" s="7">
        <v>803000</v>
      </c>
      <c r="M162" s="7"/>
      <c r="N162" s="7"/>
      <c r="O162" s="7"/>
      <c r="P162" s="15" t="s">
        <v>162</v>
      </c>
    </row>
    <row r="163" spans="1:16" ht="24.75" customHeight="1" x14ac:dyDescent="0.3">
      <c r="A163" s="9"/>
      <c r="B163" s="10"/>
      <c r="C163" s="10" t="s">
        <v>163</v>
      </c>
      <c r="D163" s="11" t="s">
        <v>164</v>
      </c>
      <c r="E163" s="10">
        <v>1</v>
      </c>
      <c r="F163" s="10"/>
      <c r="G163" s="12">
        <v>114000</v>
      </c>
      <c r="H163" s="7">
        <v>125400</v>
      </c>
      <c r="I163" s="7"/>
      <c r="J163" s="7"/>
      <c r="K163" s="7"/>
      <c r="L163" s="7">
        <v>125400</v>
      </c>
      <c r="M163" s="7"/>
      <c r="N163" s="7"/>
      <c r="O163" s="7"/>
      <c r="P163" s="15" t="s">
        <v>165</v>
      </c>
    </row>
    <row r="164" spans="1:16" ht="24.75" customHeight="1" x14ac:dyDescent="0.3">
      <c r="A164" s="9"/>
      <c r="B164" s="10"/>
      <c r="C164" s="10" t="s">
        <v>125</v>
      </c>
      <c r="D164" s="10" t="s">
        <v>126</v>
      </c>
      <c r="E164" s="10">
        <v>1</v>
      </c>
      <c r="F164" s="10"/>
      <c r="G164" s="12">
        <v>245000</v>
      </c>
      <c r="H164" s="7">
        <v>269500</v>
      </c>
      <c r="I164" s="7"/>
      <c r="J164" s="7"/>
      <c r="K164" s="7"/>
      <c r="L164" s="7">
        <v>269500</v>
      </c>
      <c r="M164" s="7"/>
      <c r="N164" s="7"/>
      <c r="O164" s="7"/>
      <c r="P164" s="15" t="s">
        <v>166</v>
      </c>
    </row>
    <row r="165" spans="1:16" ht="24.75" customHeight="1" x14ac:dyDescent="0.3">
      <c r="A165" s="9"/>
      <c r="B165" s="10"/>
      <c r="C165" s="10" t="s">
        <v>127</v>
      </c>
      <c r="D165" s="10" t="s">
        <v>128</v>
      </c>
      <c r="E165" s="10">
        <v>1</v>
      </c>
      <c r="F165" s="10"/>
      <c r="G165" s="12">
        <v>755000</v>
      </c>
      <c r="H165" s="7">
        <v>830500</v>
      </c>
      <c r="I165" s="7"/>
      <c r="J165" s="7"/>
      <c r="K165" s="7"/>
      <c r="L165" s="7">
        <v>830500</v>
      </c>
      <c r="M165" s="7"/>
      <c r="N165" s="7"/>
      <c r="O165" s="7"/>
      <c r="P165" s="8"/>
    </row>
    <row r="166" spans="1:16" ht="24.75" customHeight="1" x14ac:dyDescent="0.3">
      <c r="A166" s="17"/>
      <c r="B166" s="10"/>
      <c r="C166" s="10" t="s">
        <v>130</v>
      </c>
      <c r="D166" s="10" t="s">
        <v>131</v>
      </c>
      <c r="E166" s="10">
        <v>1</v>
      </c>
      <c r="F166" s="10"/>
      <c r="G166" s="12">
        <v>48000</v>
      </c>
      <c r="H166" s="7">
        <v>52800</v>
      </c>
      <c r="I166" s="7"/>
      <c r="J166" s="7"/>
      <c r="K166" s="7"/>
      <c r="L166" s="7">
        <v>52800</v>
      </c>
      <c r="M166" s="7"/>
      <c r="N166" s="7"/>
      <c r="O166" s="7"/>
      <c r="P166" s="8"/>
    </row>
    <row r="167" spans="1:16" ht="24.75" customHeight="1" x14ac:dyDescent="0.3">
      <c r="A167" s="9"/>
      <c r="B167" s="10"/>
      <c r="C167" s="10" t="s">
        <v>133</v>
      </c>
      <c r="D167" s="11" t="s">
        <v>134</v>
      </c>
      <c r="E167" s="10">
        <v>1</v>
      </c>
      <c r="F167" s="10"/>
      <c r="G167" s="12">
        <v>45000</v>
      </c>
      <c r="H167" s="7">
        <v>49500</v>
      </c>
      <c r="I167" s="7"/>
      <c r="J167" s="7"/>
      <c r="K167" s="7"/>
      <c r="L167" s="7">
        <v>49500</v>
      </c>
      <c r="M167" s="7"/>
      <c r="N167" s="7"/>
      <c r="O167" s="7"/>
      <c r="P167" s="8"/>
    </row>
    <row r="168" spans="1:16" ht="24.75" customHeight="1" x14ac:dyDescent="0.3">
      <c r="A168" s="9"/>
      <c r="B168" s="10"/>
      <c r="C168" s="10" t="s">
        <v>136</v>
      </c>
      <c r="D168" s="11" t="s">
        <v>137</v>
      </c>
      <c r="E168" s="10">
        <v>1</v>
      </c>
      <c r="F168" s="10"/>
      <c r="G168" s="12">
        <v>231000</v>
      </c>
      <c r="H168" s="7">
        <v>254100</v>
      </c>
      <c r="I168" s="7"/>
      <c r="J168" s="7"/>
      <c r="K168" s="7"/>
      <c r="L168" s="7">
        <v>254100</v>
      </c>
      <c r="M168" s="7"/>
      <c r="N168" s="7"/>
      <c r="O168" s="7"/>
      <c r="P168" s="8"/>
    </row>
    <row r="169" spans="1:16" ht="24.75" customHeight="1" x14ac:dyDescent="0.3">
      <c r="A169" s="9"/>
      <c r="B169" s="10"/>
      <c r="C169" s="10" t="s">
        <v>139</v>
      </c>
      <c r="D169" s="10" t="s">
        <v>140</v>
      </c>
      <c r="E169" s="10">
        <v>1</v>
      </c>
      <c r="F169" s="10"/>
      <c r="G169" s="12">
        <v>115000</v>
      </c>
      <c r="H169" s="12">
        <v>126500</v>
      </c>
      <c r="I169" s="12"/>
      <c r="J169" s="12"/>
      <c r="K169" s="12"/>
      <c r="L169" s="12">
        <v>126500</v>
      </c>
      <c r="M169" s="12"/>
      <c r="N169" s="12"/>
      <c r="O169" s="12"/>
      <c r="P169" s="14"/>
    </row>
    <row r="170" spans="1:16" ht="24.75" customHeight="1" x14ac:dyDescent="0.3">
      <c r="A170" s="9"/>
      <c r="B170" s="10"/>
      <c r="C170" s="10" t="s">
        <v>141</v>
      </c>
      <c r="D170" s="10" t="s">
        <v>142</v>
      </c>
      <c r="E170" s="10">
        <v>1</v>
      </c>
      <c r="F170" s="10"/>
      <c r="G170" s="12">
        <v>27138.888888888901</v>
      </c>
      <c r="H170" s="12">
        <v>30000</v>
      </c>
      <c r="I170" s="12"/>
      <c r="J170" s="12"/>
      <c r="K170" s="12"/>
      <c r="L170" s="12">
        <v>30000</v>
      </c>
      <c r="M170" s="12"/>
      <c r="N170" s="12"/>
      <c r="O170" s="12"/>
      <c r="P170" s="15" t="s">
        <v>155</v>
      </c>
    </row>
    <row r="171" spans="1:16" ht="24.75" customHeight="1" x14ac:dyDescent="0.3">
      <c r="A171" s="9"/>
      <c r="B171" s="10"/>
      <c r="C171" s="10"/>
      <c r="D171" s="10"/>
      <c r="E171" s="10"/>
      <c r="F171" s="10"/>
      <c r="G171" s="12"/>
      <c r="H171" s="12"/>
      <c r="I171" s="12"/>
      <c r="J171" s="12"/>
      <c r="K171" s="12"/>
      <c r="L171" s="12"/>
      <c r="M171" s="12"/>
      <c r="N171" s="12"/>
      <c r="O171" s="12"/>
      <c r="P171" s="15" t="s">
        <v>148</v>
      </c>
    </row>
    <row r="172" spans="1:16" ht="24.75" customHeight="1" x14ac:dyDescent="0.3">
      <c r="A172" s="9"/>
      <c r="B172" s="10">
        <v>20161</v>
      </c>
      <c r="C172" s="10" t="s">
        <v>167</v>
      </c>
      <c r="D172" s="10" t="s">
        <v>167</v>
      </c>
      <c r="E172" s="10">
        <v>8</v>
      </c>
      <c r="F172" s="10">
        <v>34</v>
      </c>
      <c r="G172" s="7">
        <f>SUM(G173:G180)</f>
        <v>1646893.055555556</v>
      </c>
      <c r="H172" s="12">
        <v>1812500</v>
      </c>
      <c r="I172" s="7">
        <f>G172/N172*100</f>
        <v>85.331246401842279</v>
      </c>
      <c r="J172" s="7">
        <f>(H172/N172)*100</f>
        <v>93.911917098445599</v>
      </c>
      <c r="K172" s="12">
        <v>759500</v>
      </c>
      <c r="L172" s="12">
        <v>2572000</v>
      </c>
      <c r="M172" s="7">
        <v>642000</v>
      </c>
      <c r="N172" s="12">
        <v>1930000</v>
      </c>
      <c r="O172" s="12">
        <v>0</v>
      </c>
      <c r="P172" s="14"/>
    </row>
    <row r="173" spans="1:16" ht="24.75" customHeight="1" x14ac:dyDescent="0.3">
      <c r="A173" s="9"/>
      <c r="B173" s="10"/>
      <c r="C173" s="10" t="s">
        <v>168</v>
      </c>
      <c r="D173" s="10" t="s">
        <v>169</v>
      </c>
      <c r="E173" s="10">
        <v>1</v>
      </c>
      <c r="F173" s="10"/>
      <c r="G173" s="12">
        <v>276754.16666666698</v>
      </c>
      <c r="H173" s="12">
        <v>305200</v>
      </c>
      <c r="I173" s="12"/>
      <c r="J173" s="12"/>
      <c r="K173" s="12"/>
      <c r="L173" s="12">
        <v>305200</v>
      </c>
      <c r="M173" s="12"/>
      <c r="N173" s="12"/>
      <c r="O173" s="12"/>
      <c r="P173" s="14"/>
    </row>
    <row r="174" spans="1:16" ht="24.75" customHeight="1" x14ac:dyDescent="0.3">
      <c r="A174" s="9"/>
      <c r="B174" s="10"/>
      <c r="C174" s="10" t="s">
        <v>150</v>
      </c>
      <c r="D174" s="11" t="s">
        <v>151</v>
      </c>
      <c r="E174" s="10">
        <v>1</v>
      </c>
      <c r="F174" s="10"/>
      <c r="G174" s="12">
        <v>83000</v>
      </c>
      <c r="H174" s="12">
        <v>91300</v>
      </c>
      <c r="I174" s="12"/>
      <c r="J174" s="12"/>
      <c r="K174" s="12"/>
      <c r="L174" s="12">
        <v>91300</v>
      </c>
      <c r="M174" s="12"/>
      <c r="N174" s="12"/>
      <c r="O174" s="12"/>
      <c r="P174" s="13" t="s">
        <v>152</v>
      </c>
    </row>
    <row r="175" spans="1:16" ht="24.75" customHeight="1" x14ac:dyDescent="0.3">
      <c r="A175" s="9"/>
      <c r="B175" s="10"/>
      <c r="C175" s="10" t="s">
        <v>170</v>
      </c>
      <c r="D175" s="11" t="s">
        <v>171</v>
      </c>
      <c r="E175" s="10">
        <v>1</v>
      </c>
      <c r="F175" s="10"/>
      <c r="G175" s="12">
        <v>821000</v>
      </c>
      <c r="H175" s="12">
        <v>903100</v>
      </c>
      <c r="I175" s="12"/>
      <c r="J175" s="12"/>
      <c r="K175" s="12"/>
      <c r="L175" s="12">
        <v>903100</v>
      </c>
      <c r="M175" s="12"/>
      <c r="N175" s="12"/>
      <c r="O175" s="12"/>
      <c r="P175" s="13" t="s">
        <v>172</v>
      </c>
    </row>
    <row r="176" spans="1:16" ht="24.75" customHeight="1" x14ac:dyDescent="0.3">
      <c r="A176" s="9"/>
      <c r="B176" s="10"/>
      <c r="C176" s="10" t="s">
        <v>130</v>
      </c>
      <c r="D176" s="10" t="s">
        <v>131</v>
      </c>
      <c r="E176" s="10">
        <v>1</v>
      </c>
      <c r="F176" s="10"/>
      <c r="G176" s="12">
        <v>48000</v>
      </c>
      <c r="H176" s="12">
        <v>52800</v>
      </c>
      <c r="I176" s="12"/>
      <c r="J176" s="12"/>
      <c r="K176" s="12"/>
      <c r="L176" s="12">
        <v>52800</v>
      </c>
      <c r="M176" s="12"/>
      <c r="N176" s="12"/>
      <c r="O176" s="12"/>
      <c r="P176" s="14"/>
    </row>
    <row r="177" spans="1:16" ht="24.75" customHeight="1" x14ac:dyDescent="0.3">
      <c r="A177" s="9"/>
      <c r="B177" s="10"/>
      <c r="C177" s="10" t="s">
        <v>133</v>
      </c>
      <c r="D177" s="10" t="s">
        <v>134</v>
      </c>
      <c r="E177" s="10">
        <v>1</v>
      </c>
      <c r="F177" s="10"/>
      <c r="G177" s="12">
        <v>45000</v>
      </c>
      <c r="H177" s="12">
        <v>49500</v>
      </c>
      <c r="I177" s="12"/>
      <c r="J177" s="12"/>
      <c r="K177" s="12"/>
      <c r="L177" s="12">
        <v>49500</v>
      </c>
      <c r="M177" s="12"/>
      <c r="N177" s="12"/>
      <c r="O177" s="12"/>
      <c r="P177" s="14"/>
    </row>
    <row r="178" spans="1:16" ht="24.75" customHeight="1" x14ac:dyDescent="0.3">
      <c r="A178" s="9"/>
      <c r="B178" s="10"/>
      <c r="C178" s="10" t="s">
        <v>136</v>
      </c>
      <c r="D178" s="11" t="s">
        <v>137</v>
      </c>
      <c r="E178" s="10">
        <v>1</v>
      </c>
      <c r="F178" s="10"/>
      <c r="G178" s="12">
        <v>231000</v>
      </c>
      <c r="H178" s="12">
        <v>254100</v>
      </c>
      <c r="I178" s="12"/>
      <c r="J178" s="12"/>
      <c r="K178" s="12"/>
      <c r="L178" s="12">
        <v>254100</v>
      </c>
      <c r="M178" s="12"/>
      <c r="N178" s="12"/>
      <c r="O178" s="12"/>
      <c r="P178" s="14"/>
    </row>
    <row r="179" spans="1:16" ht="24.75" customHeight="1" x14ac:dyDescent="0.3">
      <c r="A179" s="9"/>
      <c r="B179" s="10"/>
      <c r="C179" s="10" t="s">
        <v>139</v>
      </c>
      <c r="D179" s="10" t="s">
        <v>140</v>
      </c>
      <c r="E179" s="10">
        <v>1</v>
      </c>
      <c r="F179" s="10"/>
      <c r="G179" s="12">
        <v>115000</v>
      </c>
      <c r="H179" s="12">
        <v>126500</v>
      </c>
      <c r="I179" s="12"/>
      <c r="J179" s="12"/>
      <c r="K179" s="12"/>
      <c r="L179" s="12">
        <v>126500</v>
      </c>
      <c r="M179" s="12"/>
      <c r="N179" s="12"/>
      <c r="O179" s="12"/>
      <c r="P179" s="14"/>
    </row>
    <row r="180" spans="1:16" ht="24.75" customHeight="1" x14ac:dyDescent="0.3">
      <c r="A180" s="9"/>
      <c r="B180" s="10"/>
      <c r="C180" s="10" t="s">
        <v>141</v>
      </c>
      <c r="D180" s="10" t="s">
        <v>142</v>
      </c>
      <c r="E180" s="10">
        <v>1</v>
      </c>
      <c r="F180" s="10"/>
      <c r="G180" s="12">
        <v>27138.888888888901</v>
      </c>
      <c r="H180" s="12">
        <v>30000</v>
      </c>
      <c r="I180" s="12"/>
      <c r="J180" s="12"/>
      <c r="K180" s="12"/>
      <c r="L180" s="12">
        <v>30000</v>
      </c>
      <c r="M180" s="12"/>
      <c r="N180" s="12"/>
      <c r="O180" s="12"/>
      <c r="P180" s="14"/>
    </row>
    <row r="181" spans="1:16" ht="24.75" customHeight="1" x14ac:dyDescent="0.3">
      <c r="A181" s="9"/>
      <c r="B181" s="10"/>
      <c r="C181" s="10"/>
      <c r="D181" s="10"/>
      <c r="E181" s="10"/>
      <c r="F181" s="10"/>
      <c r="G181" s="12"/>
      <c r="H181" s="12"/>
      <c r="I181" s="12"/>
      <c r="J181" s="12"/>
      <c r="K181" s="12"/>
      <c r="L181" s="12"/>
      <c r="M181" s="12"/>
      <c r="N181" s="12"/>
      <c r="O181" s="12"/>
      <c r="P181" s="15" t="s">
        <v>148</v>
      </c>
    </row>
    <row r="182" spans="1:16" ht="24.75" customHeight="1" x14ac:dyDescent="0.3">
      <c r="A182" s="9"/>
      <c r="B182" s="10">
        <v>20162</v>
      </c>
      <c r="C182" s="10" t="s">
        <v>173</v>
      </c>
      <c r="D182" s="10" t="s">
        <v>173</v>
      </c>
      <c r="E182" s="10">
        <v>9</v>
      </c>
      <c r="F182" s="10">
        <v>37</v>
      </c>
      <c r="G182" s="7">
        <f>SUM(G183:G191)</f>
        <v>2404693.055555556</v>
      </c>
      <c r="H182" s="12">
        <v>2646000</v>
      </c>
      <c r="I182" s="7">
        <f>G182/N182*100</f>
        <v>92.133833546189877</v>
      </c>
      <c r="J182" s="7">
        <f>(H182/N182)*100</f>
        <v>101.37931034482759</v>
      </c>
      <c r="K182" s="12">
        <v>826500</v>
      </c>
      <c r="L182" s="12">
        <v>3472500</v>
      </c>
      <c r="M182" s="7">
        <v>863000</v>
      </c>
      <c r="N182" s="12">
        <v>2610000</v>
      </c>
      <c r="O182" s="12">
        <v>-500</v>
      </c>
      <c r="P182" s="14"/>
    </row>
    <row r="183" spans="1:16" ht="24.75" customHeight="1" x14ac:dyDescent="0.3">
      <c r="A183" s="9"/>
      <c r="B183" s="10"/>
      <c r="C183" s="10" t="s">
        <v>160</v>
      </c>
      <c r="D183" s="11" t="s">
        <v>161</v>
      </c>
      <c r="E183" s="10">
        <v>1</v>
      </c>
      <c r="F183" s="10"/>
      <c r="G183" s="12">
        <v>730000</v>
      </c>
      <c r="H183" s="12">
        <v>803000</v>
      </c>
      <c r="I183" s="12"/>
      <c r="J183" s="12"/>
      <c r="K183" s="12"/>
      <c r="L183" s="12">
        <v>803000</v>
      </c>
      <c r="M183" s="12"/>
      <c r="N183" s="12"/>
      <c r="O183" s="12"/>
      <c r="P183" s="15" t="s">
        <v>162</v>
      </c>
    </row>
    <row r="184" spans="1:16" ht="24.75" customHeight="1" x14ac:dyDescent="0.3">
      <c r="A184" s="9"/>
      <c r="B184" s="10"/>
      <c r="C184" s="10" t="s">
        <v>163</v>
      </c>
      <c r="D184" s="10" t="s">
        <v>164</v>
      </c>
      <c r="E184" s="10">
        <v>1</v>
      </c>
      <c r="F184" s="10"/>
      <c r="G184" s="12">
        <v>114000</v>
      </c>
      <c r="H184" s="12">
        <v>125400</v>
      </c>
      <c r="I184" s="12"/>
      <c r="J184" s="12"/>
      <c r="K184" s="12"/>
      <c r="L184" s="12">
        <v>125400</v>
      </c>
      <c r="M184" s="12"/>
      <c r="N184" s="12"/>
      <c r="O184" s="12"/>
      <c r="P184" s="14"/>
    </row>
    <row r="185" spans="1:16" ht="24.75" customHeight="1" x14ac:dyDescent="0.3">
      <c r="A185" s="9"/>
      <c r="B185" s="10"/>
      <c r="C185" s="10" t="s">
        <v>170</v>
      </c>
      <c r="D185" s="11" t="s">
        <v>171</v>
      </c>
      <c r="E185" s="10">
        <v>1</v>
      </c>
      <c r="F185" s="10"/>
      <c r="G185" s="12">
        <v>821000</v>
      </c>
      <c r="H185" s="12">
        <v>903100</v>
      </c>
      <c r="I185" s="12"/>
      <c r="J185" s="12"/>
      <c r="K185" s="12"/>
      <c r="L185" s="12">
        <v>903100</v>
      </c>
      <c r="M185" s="12"/>
      <c r="N185" s="12"/>
      <c r="O185" s="12"/>
      <c r="P185" s="13" t="s">
        <v>174</v>
      </c>
    </row>
    <row r="186" spans="1:16" ht="24.75" customHeight="1" x14ac:dyDescent="0.3">
      <c r="A186" s="9"/>
      <c r="B186" s="10"/>
      <c r="C186" s="10" t="s">
        <v>136</v>
      </c>
      <c r="D186" s="11" t="s">
        <v>137</v>
      </c>
      <c r="E186" s="10">
        <v>1</v>
      </c>
      <c r="F186" s="10"/>
      <c r="G186" s="12">
        <v>231000</v>
      </c>
      <c r="H186" s="12">
        <v>254100</v>
      </c>
      <c r="I186" s="12"/>
      <c r="J186" s="12"/>
      <c r="K186" s="12"/>
      <c r="L186" s="12">
        <v>254100</v>
      </c>
      <c r="M186" s="12"/>
      <c r="N186" s="12"/>
      <c r="O186" s="12"/>
      <c r="P186" s="14"/>
    </row>
    <row r="187" spans="1:16" ht="24.75" customHeight="1" x14ac:dyDescent="0.3">
      <c r="A187" s="9"/>
      <c r="B187" s="10"/>
      <c r="C187" s="10" t="s">
        <v>133</v>
      </c>
      <c r="D187" s="10" t="s">
        <v>134</v>
      </c>
      <c r="E187" s="10">
        <v>1</v>
      </c>
      <c r="F187" s="10"/>
      <c r="G187" s="12">
        <v>45000</v>
      </c>
      <c r="H187" s="12">
        <v>49500</v>
      </c>
      <c r="I187" s="12"/>
      <c r="J187" s="12"/>
      <c r="K187" s="12"/>
      <c r="L187" s="12">
        <v>49500</v>
      </c>
      <c r="M187" s="12"/>
      <c r="N187" s="12"/>
      <c r="O187" s="12"/>
      <c r="P187" s="19"/>
    </row>
    <row r="188" spans="1:16" ht="24.75" customHeight="1" x14ac:dyDescent="0.3">
      <c r="A188" s="9"/>
      <c r="B188" s="10"/>
      <c r="C188" s="10" t="s">
        <v>130</v>
      </c>
      <c r="D188" s="10" t="s">
        <v>131</v>
      </c>
      <c r="E188" s="10">
        <v>1</v>
      </c>
      <c r="F188" s="10"/>
      <c r="G188" s="12">
        <v>48000</v>
      </c>
      <c r="H188" s="12">
        <v>52800</v>
      </c>
      <c r="I188" s="12"/>
      <c r="J188" s="12"/>
      <c r="K188" s="12"/>
      <c r="L188" s="12">
        <v>52800</v>
      </c>
      <c r="M188" s="12"/>
      <c r="N188" s="12"/>
      <c r="O188" s="12"/>
      <c r="P188" s="14"/>
    </row>
    <row r="189" spans="1:16" ht="24.75" customHeight="1" x14ac:dyDescent="0.3">
      <c r="A189" s="9"/>
      <c r="B189" s="10"/>
      <c r="C189" s="10" t="s">
        <v>175</v>
      </c>
      <c r="D189" s="10" t="s">
        <v>176</v>
      </c>
      <c r="E189" s="10">
        <v>1</v>
      </c>
      <c r="F189" s="10"/>
      <c r="G189" s="12">
        <v>273554.16666666698</v>
      </c>
      <c r="H189" s="12">
        <v>301600</v>
      </c>
      <c r="I189" s="12"/>
      <c r="J189" s="12"/>
      <c r="K189" s="12"/>
      <c r="L189" s="12">
        <v>301600</v>
      </c>
      <c r="M189" s="12"/>
      <c r="N189" s="12"/>
      <c r="O189" s="12"/>
      <c r="P189" s="14"/>
    </row>
    <row r="190" spans="1:16" ht="24.75" customHeight="1" x14ac:dyDescent="0.3">
      <c r="A190" s="9"/>
      <c r="B190" s="10"/>
      <c r="C190" s="10" t="s">
        <v>139</v>
      </c>
      <c r="D190" s="10" t="s">
        <v>140</v>
      </c>
      <c r="E190" s="10">
        <v>1</v>
      </c>
      <c r="F190" s="10"/>
      <c r="G190" s="12">
        <v>115000</v>
      </c>
      <c r="H190" s="12">
        <v>126500</v>
      </c>
      <c r="I190" s="12"/>
      <c r="J190" s="12"/>
      <c r="K190" s="12"/>
      <c r="L190" s="12">
        <v>126500</v>
      </c>
      <c r="M190" s="12"/>
      <c r="N190" s="12"/>
      <c r="O190" s="12"/>
      <c r="P190" s="14"/>
    </row>
    <row r="191" spans="1:16" ht="24.75" customHeight="1" x14ac:dyDescent="0.3">
      <c r="A191" s="9"/>
      <c r="B191" s="10"/>
      <c r="C191" s="10" t="s">
        <v>141</v>
      </c>
      <c r="D191" s="10" t="s">
        <v>142</v>
      </c>
      <c r="E191" s="10">
        <v>1</v>
      </c>
      <c r="F191" s="10"/>
      <c r="G191" s="12">
        <v>27138.888888888901</v>
      </c>
      <c r="H191" s="7">
        <v>30000</v>
      </c>
      <c r="I191" s="7"/>
      <c r="J191" s="7"/>
      <c r="K191" s="7"/>
      <c r="L191" s="7">
        <v>30000</v>
      </c>
      <c r="M191" s="7"/>
      <c r="N191" s="7"/>
      <c r="O191" s="7"/>
      <c r="P191" s="8"/>
    </row>
    <row r="192" spans="1:16" ht="24.75" customHeight="1" x14ac:dyDescent="0.3">
      <c r="A192" s="9"/>
      <c r="B192" s="10"/>
      <c r="C192" s="10"/>
      <c r="D192" s="10"/>
      <c r="E192" s="10"/>
      <c r="F192" s="10"/>
      <c r="G192" s="12"/>
      <c r="H192" s="7"/>
      <c r="I192" s="7"/>
      <c r="J192" s="7"/>
      <c r="K192" s="7"/>
      <c r="L192" s="7"/>
      <c r="M192" s="7"/>
      <c r="N192" s="7"/>
      <c r="O192" s="7"/>
      <c r="P192" s="15" t="s">
        <v>148</v>
      </c>
    </row>
    <row r="193" spans="1:16" ht="24.75" customHeight="1" x14ac:dyDescent="0.3">
      <c r="A193" s="9"/>
      <c r="B193" s="10">
        <v>20173</v>
      </c>
      <c r="C193" s="10" t="s">
        <v>177</v>
      </c>
      <c r="D193" s="10" t="s">
        <v>177</v>
      </c>
      <c r="E193" s="10">
        <v>11</v>
      </c>
      <c r="F193" s="10">
        <v>28.5</v>
      </c>
      <c r="G193" s="7">
        <f>SUM(G194:G204)</f>
        <v>1081964.1666666667</v>
      </c>
      <c r="H193" s="12">
        <v>1191000</v>
      </c>
      <c r="I193" s="7">
        <f>G193/N193*100</f>
        <v>78.403200483091794</v>
      </c>
      <c r="J193" s="7">
        <f>(H193/N193)*100</f>
        <v>86.304347826086953</v>
      </c>
      <c r="K193" s="20">
        <v>636600</v>
      </c>
      <c r="L193" s="12">
        <v>1827600</v>
      </c>
      <c r="M193" s="7">
        <v>448000</v>
      </c>
      <c r="N193" s="12">
        <v>1380000</v>
      </c>
      <c r="O193" s="12">
        <v>-400</v>
      </c>
      <c r="P193" s="14"/>
    </row>
    <row r="194" spans="1:16" ht="24.75" customHeight="1" x14ac:dyDescent="0.3">
      <c r="A194" s="9"/>
      <c r="B194" s="10"/>
      <c r="C194" s="10" t="s">
        <v>178</v>
      </c>
      <c r="D194" s="11" t="s">
        <v>179</v>
      </c>
      <c r="E194" s="10">
        <v>1</v>
      </c>
      <c r="F194" s="10"/>
      <c r="G194" s="12">
        <v>33337.777777777803</v>
      </c>
      <c r="H194" s="12">
        <v>36800</v>
      </c>
      <c r="I194" s="12"/>
      <c r="J194" s="12"/>
      <c r="K194" s="12"/>
      <c r="L194" s="12">
        <v>36800</v>
      </c>
      <c r="M194" s="12"/>
      <c r="N194" s="12"/>
      <c r="O194" s="12"/>
      <c r="P194" s="13" t="s">
        <v>180</v>
      </c>
    </row>
    <row r="195" spans="1:16" ht="24.75" customHeight="1" x14ac:dyDescent="0.3">
      <c r="A195" s="9"/>
      <c r="B195" s="10"/>
      <c r="C195" s="10" t="s">
        <v>181</v>
      </c>
      <c r="D195" s="10" t="s">
        <v>182</v>
      </c>
      <c r="E195" s="10">
        <v>1</v>
      </c>
      <c r="F195" s="10"/>
      <c r="G195" s="12">
        <v>368000</v>
      </c>
      <c r="H195" s="12">
        <v>404800</v>
      </c>
      <c r="I195" s="12"/>
      <c r="J195" s="12"/>
      <c r="K195" s="12"/>
      <c r="L195" s="12">
        <v>404800</v>
      </c>
      <c r="M195" s="12"/>
      <c r="N195" s="12"/>
      <c r="O195" s="12"/>
      <c r="P195" s="14"/>
    </row>
    <row r="196" spans="1:16" ht="24.75" customHeight="1" x14ac:dyDescent="0.3">
      <c r="A196" s="9"/>
      <c r="B196" s="10"/>
      <c r="C196" s="10" t="s">
        <v>183</v>
      </c>
      <c r="D196" s="10" t="s">
        <v>184</v>
      </c>
      <c r="E196" s="10">
        <v>1</v>
      </c>
      <c r="F196" s="10"/>
      <c r="G196" s="12">
        <v>197737.5</v>
      </c>
      <c r="H196" s="12">
        <v>218100</v>
      </c>
      <c r="I196" s="12"/>
      <c r="J196" s="12"/>
      <c r="K196" s="12"/>
      <c r="L196" s="12">
        <v>218100</v>
      </c>
      <c r="M196" s="12"/>
      <c r="N196" s="12"/>
      <c r="O196" s="12"/>
      <c r="P196" s="14"/>
    </row>
    <row r="197" spans="1:16" ht="24.75" customHeight="1" x14ac:dyDescent="0.3">
      <c r="A197" s="9"/>
      <c r="B197" s="10"/>
      <c r="C197" s="10" t="s">
        <v>185</v>
      </c>
      <c r="D197" s="10" t="s">
        <v>186</v>
      </c>
      <c r="E197" s="10">
        <v>1</v>
      </c>
      <c r="F197" s="10"/>
      <c r="G197" s="12">
        <v>40000</v>
      </c>
      <c r="H197" s="12">
        <v>44000</v>
      </c>
      <c r="I197" s="12"/>
      <c r="J197" s="12"/>
      <c r="K197" s="12"/>
      <c r="L197" s="12">
        <v>44000</v>
      </c>
      <c r="M197" s="12"/>
      <c r="N197" s="12"/>
      <c r="O197" s="12"/>
      <c r="P197" s="14"/>
    </row>
    <row r="198" spans="1:16" ht="24.75" customHeight="1" x14ac:dyDescent="0.3">
      <c r="A198" s="9"/>
      <c r="B198" s="10"/>
      <c r="C198" s="10" t="s">
        <v>187</v>
      </c>
      <c r="D198" s="10" t="s">
        <v>188</v>
      </c>
      <c r="E198" s="10">
        <v>1</v>
      </c>
      <c r="F198" s="10"/>
      <c r="G198" s="12">
        <v>24000</v>
      </c>
      <c r="H198" s="12">
        <v>26400</v>
      </c>
      <c r="I198" s="12"/>
      <c r="J198" s="12"/>
      <c r="K198" s="12"/>
      <c r="L198" s="12">
        <v>26400</v>
      </c>
      <c r="M198" s="12"/>
      <c r="N198" s="12"/>
      <c r="O198" s="12"/>
      <c r="P198" s="14"/>
    </row>
    <row r="199" spans="1:16" ht="24.75" customHeight="1" x14ac:dyDescent="0.3">
      <c r="A199" s="9"/>
      <c r="B199" s="10"/>
      <c r="C199" s="10" t="s">
        <v>130</v>
      </c>
      <c r="D199" s="11" t="s">
        <v>131</v>
      </c>
      <c r="E199" s="10">
        <v>1</v>
      </c>
      <c r="F199" s="10"/>
      <c r="G199" s="12">
        <v>48000</v>
      </c>
      <c r="H199" s="12">
        <v>52800</v>
      </c>
      <c r="I199" s="12"/>
      <c r="J199" s="12"/>
      <c r="K199" s="12"/>
      <c r="L199" s="12">
        <v>52800</v>
      </c>
      <c r="M199" s="12"/>
      <c r="N199" s="12"/>
      <c r="O199" s="12"/>
      <c r="P199" s="13" t="s">
        <v>189</v>
      </c>
    </row>
    <row r="200" spans="1:16" ht="24.75" customHeight="1" x14ac:dyDescent="0.3">
      <c r="A200" s="9"/>
      <c r="B200" s="10"/>
      <c r="C200" s="10" t="s">
        <v>190</v>
      </c>
      <c r="D200" s="11" t="s">
        <v>191</v>
      </c>
      <c r="E200" s="10">
        <v>1</v>
      </c>
      <c r="F200" s="10"/>
      <c r="G200" s="12">
        <v>42000</v>
      </c>
      <c r="H200" s="12">
        <v>46200</v>
      </c>
      <c r="I200" s="12"/>
      <c r="J200" s="12"/>
      <c r="K200" s="12"/>
      <c r="L200" s="12">
        <v>46200</v>
      </c>
      <c r="M200" s="12"/>
      <c r="N200" s="12"/>
      <c r="O200" s="12"/>
      <c r="P200" s="13" t="s">
        <v>192</v>
      </c>
    </row>
    <row r="201" spans="1:16" ht="24.75" customHeight="1" x14ac:dyDescent="0.3">
      <c r="A201" s="17"/>
      <c r="B201" s="10"/>
      <c r="C201" s="10" t="s">
        <v>136</v>
      </c>
      <c r="D201" s="11" t="s">
        <v>137</v>
      </c>
      <c r="E201" s="10">
        <v>1</v>
      </c>
      <c r="F201" s="10"/>
      <c r="G201" s="12">
        <v>231000</v>
      </c>
      <c r="H201" s="12">
        <v>254100</v>
      </c>
      <c r="I201" s="12"/>
      <c r="J201" s="12"/>
      <c r="K201" s="12"/>
      <c r="L201" s="12">
        <v>254100</v>
      </c>
      <c r="M201" s="12"/>
      <c r="N201" s="12"/>
      <c r="O201" s="12"/>
      <c r="P201" s="13" t="s">
        <v>193</v>
      </c>
    </row>
    <row r="202" spans="1:16" ht="24.75" customHeight="1" x14ac:dyDescent="0.3">
      <c r="A202" s="9"/>
      <c r="B202" s="10"/>
      <c r="C202" s="10" t="s">
        <v>194</v>
      </c>
      <c r="D202" s="10" t="s">
        <v>195</v>
      </c>
      <c r="E202" s="10">
        <v>1</v>
      </c>
      <c r="F202" s="10"/>
      <c r="G202" s="12">
        <v>66000</v>
      </c>
      <c r="H202" s="12">
        <v>72600</v>
      </c>
      <c r="I202" s="12"/>
      <c r="J202" s="12"/>
      <c r="K202" s="12"/>
      <c r="L202" s="12">
        <v>72600</v>
      </c>
      <c r="M202" s="12"/>
      <c r="N202" s="12"/>
      <c r="O202" s="12"/>
      <c r="P202" s="14"/>
    </row>
    <row r="203" spans="1:16" ht="24.75" customHeight="1" x14ac:dyDescent="0.3">
      <c r="A203" s="9"/>
      <c r="B203" s="10"/>
      <c r="C203" s="10" t="s">
        <v>196</v>
      </c>
      <c r="D203" s="10" t="s">
        <v>197</v>
      </c>
      <c r="E203" s="10">
        <v>1</v>
      </c>
      <c r="F203" s="10"/>
      <c r="G203" s="12">
        <v>18888.888888888901</v>
      </c>
      <c r="H203" s="12">
        <v>20900</v>
      </c>
      <c r="I203" s="12"/>
      <c r="J203" s="12"/>
      <c r="K203" s="12"/>
      <c r="L203" s="12">
        <v>20900</v>
      </c>
      <c r="M203" s="12"/>
      <c r="N203" s="12"/>
      <c r="O203" s="12"/>
      <c r="P203" s="14"/>
    </row>
    <row r="204" spans="1:16" ht="24.75" customHeight="1" x14ac:dyDescent="0.3">
      <c r="A204" s="9"/>
      <c r="B204" s="10"/>
      <c r="C204" s="10" t="s">
        <v>198</v>
      </c>
      <c r="D204" s="10" t="s">
        <v>199</v>
      </c>
      <c r="E204" s="10">
        <v>1</v>
      </c>
      <c r="F204" s="10"/>
      <c r="G204" s="12">
        <v>13000</v>
      </c>
      <c r="H204" s="12">
        <v>14300</v>
      </c>
      <c r="I204" s="12"/>
      <c r="J204" s="12"/>
      <c r="K204" s="12"/>
      <c r="L204" s="12">
        <v>14300</v>
      </c>
      <c r="M204" s="12"/>
      <c r="N204" s="12"/>
      <c r="O204" s="12"/>
      <c r="P204" s="14"/>
    </row>
    <row r="205" spans="1:16" ht="24.75" customHeight="1" x14ac:dyDescent="0.3">
      <c r="A205" s="9"/>
      <c r="B205" s="10"/>
      <c r="C205" s="10"/>
      <c r="D205" s="10"/>
      <c r="E205" s="10"/>
      <c r="F205" s="10"/>
      <c r="G205" s="12"/>
      <c r="H205" s="12"/>
      <c r="I205" s="12"/>
      <c r="J205" s="12"/>
      <c r="K205" s="12"/>
      <c r="L205" s="12"/>
      <c r="M205" s="12"/>
      <c r="N205" s="12"/>
      <c r="O205" s="12"/>
      <c r="P205" s="13" t="s">
        <v>200</v>
      </c>
    </row>
    <row r="206" spans="1:16" ht="24.75" customHeight="1" x14ac:dyDescent="0.3">
      <c r="A206" s="9"/>
      <c r="B206" s="10">
        <v>20173</v>
      </c>
      <c r="C206" s="10" t="s">
        <v>177</v>
      </c>
      <c r="D206" s="10" t="s">
        <v>177</v>
      </c>
      <c r="E206" s="10">
        <v>9</v>
      </c>
      <c r="F206" s="10">
        <v>28.5</v>
      </c>
      <c r="G206" s="7">
        <f>SUM(G207:G215)</f>
        <v>680626.38888888888</v>
      </c>
      <c r="H206" s="12">
        <v>749400</v>
      </c>
      <c r="I206" s="7">
        <f>G206/N206*100</f>
        <v>49.320752818035423</v>
      </c>
      <c r="J206" s="7">
        <f>(H206/N206)*100</f>
        <v>54.304347826086953</v>
      </c>
      <c r="K206" s="20">
        <v>636600</v>
      </c>
      <c r="L206" s="12">
        <v>1386000</v>
      </c>
      <c r="M206" s="7">
        <v>6000</v>
      </c>
      <c r="N206" s="12">
        <v>1380000</v>
      </c>
      <c r="O206" s="12">
        <v>0</v>
      </c>
      <c r="P206" s="14"/>
    </row>
    <row r="207" spans="1:16" ht="24.75" customHeight="1" x14ac:dyDescent="0.3">
      <c r="A207" s="9"/>
      <c r="B207" s="10"/>
      <c r="C207" s="10" t="s">
        <v>183</v>
      </c>
      <c r="D207" s="10" t="s">
        <v>184</v>
      </c>
      <c r="E207" s="10">
        <v>1</v>
      </c>
      <c r="F207" s="10"/>
      <c r="G207" s="12">
        <v>197737.5</v>
      </c>
      <c r="H207" s="12">
        <v>218100</v>
      </c>
      <c r="I207" s="12"/>
      <c r="J207" s="12"/>
      <c r="K207" s="12"/>
      <c r="L207" s="12">
        <v>218100</v>
      </c>
      <c r="M207" s="12"/>
      <c r="N207" s="12"/>
      <c r="O207" s="12"/>
      <c r="P207" s="14"/>
    </row>
    <row r="208" spans="1:16" ht="24.75" customHeight="1" x14ac:dyDescent="0.3">
      <c r="A208" s="9"/>
      <c r="B208" s="10"/>
      <c r="C208" s="10" t="s">
        <v>185</v>
      </c>
      <c r="D208" s="10" t="s">
        <v>201</v>
      </c>
      <c r="E208" s="10">
        <v>1</v>
      </c>
      <c r="F208" s="10"/>
      <c r="G208" s="12">
        <v>40000</v>
      </c>
      <c r="H208" s="12">
        <v>44000</v>
      </c>
      <c r="I208" s="12"/>
      <c r="J208" s="12"/>
      <c r="K208" s="12"/>
      <c r="L208" s="12">
        <v>44000</v>
      </c>
      <c r="M208" s="12"/>
      <c r="N208" s="12"/>
      <c r="O208" s="12"/>
      <c r="P208" s="14"/>
    </row>
    <row r="209" spans="1:16" ht="24.75" customHeight="1" x14ac:dyDescent="0.3">
      <c r="A209" s="9"/>
      <c r="B209" s="10"/>
      <c r="C209" s="10" t="s">
        <v>187</v>
      </c>
      <c r="D209" s="10" t="s">
        <v>188</v>
      </c>
      <c r="E209" s="10">
        <v>1</v>
      </c>
      <c r="F209" s="10"/>
      <c r="G209" s="12">
        <v>24000</v>
      </c>
      <c r="H209" s="12">
        <v>26400</v>
      </c>
      <c r="I209" s="12"/>
      <c r="J209" s="12"/>
      <c r="K209" s="12"/>
      <c r="L209" s="12">
        <v>26400</v>
      </c>
      <c r="M209" s="12"/>
      <c r="N209" s="12"/>
      <c r="O209" s="12"/>
      <c r="P209" s="14"/>
    </row>
    <row r="210" spans="1:16" ht="24.75" customHeight="1" x14ac:dyDescent="0.3">
      <c r="A210" s="9"/>
      <c r="B210" s="10"/>
      <c r="C210" s="10" t="s">
        <v>130</v>
      </c>
      <c r="D210" s="11" t="s">
        <v>131</v>
      </c>
      <c r="E210" s="10">
        <v>1</v>
      </c>
      <c r="F210" s="10"/>
      <c r="G210" s="12">
        <v>48000</v>
      </c>
      <c r="H210" s="12">
        <v>52800</v>
      </c>
      <c r="I210" s="12"/>
      <c r="J210" s="12"/>
      <c r="K210" s="12"/>
      <c r="L210" s="12">
        <v>52800</v>
      </c>
      <c r="M210" s="12"/>
      <c r="N210" s="12"/>
      <c r="O210" s="12"/>
      <c r="P210" s="14"/>
    </row>
    <row r="211" spans="1:16" ht="24.75" customHeight="1" x14ac:dyDescent="0.3">
      <c r="A211" s="9"/>
      <c r="B211" s="10"/>
      <c r="C211" s="10" t="s">
        <v>190</v>
      </c>
      <c r="D211" s="11" t="s">
        <v>191</v>
      </c>
      <c r="E211" s="10">
        <v>1</v>
      </c>
      <c r="F211" s="10"/>
      <c r="G211" s="12">
        <v>42000</v>
      </c>
      <c r="H211" s="12">
        <v>46200</v>
      </c>
      <c r="I211" s="12"/>
      <c r="J211" s="12"/>
      <c r="K211" s="12"/>
      <c r="L211" s="12">
        <v>46200</v>
      </c>
      <c r="M211" s="12"/>
      <c r="N211" s="12"/>
      <c r="O211" s="12"/>
      <c r="P211" s="14"/>
    </row>
    <row r="212" spans="1:16" ht="24.75" customHeight="1" x14ac:dyDescent="0.3">
      <c r="A212" s="9"/>
      <c r="B212" s="10"/>
      <c r="C212" s="10" t="s">
        <v>136</v>
      </c>
      <c r="D212" s="11" t="s">
        <v>137</v>
      </c>
      <c r="E212" s="10">
        <v>1</v>
      </c>
      <c r="F212" s="10"/>
      <c r="G212" s="12">
        <v>231000</v>
      </c>
      <c r="H212" s="12">
        <v>254100</v>
      </c>
      <c r="I212" s="12"/>
      <c r="J212" s="12"/>
      <c r="K212" s="12"/>
      <c r="L212" s="12">
        <v>254100</v>
      </c>
      <c r="M212" s="12"/>
      <c r="N212" s="12"/>
      <c r="O212" s="12"/>
      <c r="P212" s="14"/>
    </row>
    <row r="213" spans="1:16" ht="24.75" customHeight="1" x14ac:dyDescent="0.3">
      <c r="A213" s="9"/>
      <c r="B213" s="10"/>
      <c r="C213" s="10" t="s">
        <v>194</v>
      </c>
      <c r="D213" s="10" t="s">
        <v>195</v>
      </c>
      <c r="E213" s="10">
        <v>1</v>
      </c>
      <c r="F213" s="10"/>
      <c r="G213" s="12">
        <v>66000</v>
      </c>
      <c r="H213" s="12">
        <v>72600</v>
      </c>
      <c r="I213" s="12"/>
      <c r="J213" s="12"/>
      <c r="K213" s="12"/>
      <c r="L213" s="12">
        <v>72600</v>
      </c>
      <c r="M213" s="12"/>
      <c r="N213" s="12"/>
      <c r="O213" s="12"/>
      <c r="P213" s="14"/>
    </row>
    <row r="214" spans="1:16" ht="24.75" customHeight="1" x14ac:dyDescent="0.3">
      <c r="A214" s="9"/>
      <c r="B214" s="10"/>
      <c r="C214" s="10" t="s">
        <v>196</v>
      </c>
      <c r="D214" s="10" t="s">
        <v>197</v>
      </c>
      <c r="E214" s="10">
        <v>1</v>
      </c>
      <c r="F214" s="10"/>
      <c r="G214" s="12">
        <v>18888.888888888901</v>
      </c>
      <c r="H214" s="12">
        <v>20900</v>
      </c>
      <c r="I214" s="12"/>
      <c r="J214" s="12"/>
      <c r="K214" s="12"/>
      <c r="L214" s="12">
        <v>20900</v>
      </c>
      <c r="M214" s="12"/>
      <c r="N214" s="12"/>
      <c r="O214" s="12"/>
      <c r="P214" s="14"/>
    </row>
    <row r="215" spans="1:16" ht="24.75" customHeight="1" x14ac:dyDescent="0.3">
      <c r="A215" s="9"/>
      <c r="B215" s="10"/>
      <c r="C215" s="10" t="s">
        <v>198</v>
      </c>
      <c r="D215" s="10" t="s">
        <v>199</v>
      </c>
      <c r="E215" s="10">
        <v>1</v>
      </c>
      <c r="F215" s="10"/>
      <c r="G215" s="12">
        <v>13000</v>
      </c>
      <c r="H215" s="12">
        <v>14300</v>
      </c>
      <c r="I215" s="12"/>
      <c r="J215" s="12"/>
      <c r="K215" s="12"/>
      <c r="L215" s="12">
        <v>14300</v>
      </c>
      <c r="M215" s="12"/>
      <c r="N215" s="12"/>
      <c r="O215" s="12"/>
      <c r="P215" s="13" t="s">
        <v>200</v>
      </c>
    </row>
    <row r="216" spans="1:16" ht="24.75" customHeight="1" x14ac:dyDescent="0.3">
      <c r="A216" s="9"/>
      <c r="B216" s="10"/>
      <c r="C216" s="10"/>
      <c r="D216" s="10"/>
      <c r="E216" s="10"/>
      <c r="F216" s="10"/>
      <c r="G216" s="12"/>
      <c r="H216" s="12"/>
      <c r="I216" s="12"/>
      <c r="J216" s="12"/>
      <c r="K216" s="12"/>
      <c r="L216" s="12"/>
      <c r="M216" s="12"/>
      <c r="N216" s="12"/>
      <c r="O216" s="12"/>
      <c r="P216" s="13" t="s">
        <v>202</v>
      </c>
    </row>
    <row r="217" spans="1:16" ht="24.75" customHeight="1" x14ac:dyDescent="0.3">
      <c r="A217" s="9"/>
      <c r="B217" s="10">
        <v>20174</v>
      </c>
      <c r="C217" s="10" t="s">
        <v>203</v>
      </c>
      <c r="D217" s="10" t="s">
        <v>203</v>
      </c>
      <c r="E217" s="10">
        <v>7</v>
      </c>
      <c r="F217" s="10">
        <v>30.5</v>
      </c>
      <c r="G217" s="7">
        <f>SUM(G218:G224)</f>
        <v>1132626.388888889</v>
      </c>
      <c r="H217" s="12">
        <v>1246500</v>
      </c>
      <c r="I217" s="7">
        <f>G217/N217*100</f>
        <v>50.790421026407572</v>
      </c>
      <c r="J217" s="7">
        <f>(H217/N217)*100</f>
        <v>55.896860986547082</v>
      </c>
      <c r="K217" s="12">
        <v>681300</v>
      </c>
      <c r="L217" s="12">
        <v>1927800</v>
      </c>
      <c r="M217" s="7">
        <v>0</v>
      </c>
      <c r="N217" s="12">
        <v>2230000</v>
      </c>
      <c r="O217" s="12">
        <v>-302200</v>
      </c>
      <c r="P217" s="14"/>
    </row>
    <row r="218" spans="1:16" ht="24.75" customHeight="1" x14ac:dyDescent="0.3">
      <c r="A218" s="9"/>
      <c r="B218" s="10"/>
      <c r="C218" s="10" t="s">
        <v>204</v>
      </c>
      <c r="D218" s="10" t="s">
        <v>205</v>
      </c>
      <c r="E218" s="10">
        <v>1</v>
      </c>
      <c r="F218" s="10"/>
      <c r="G218" s="12">
        <v>173737.5</v>
      </c>
      <c r="H218" s="12">
        <v>191600</v>
      </c>
      <c r="I218" s="12"/>
      <c r="J218" s="12"/>
      <c r="K218" s="12"/>
      <c r="L218" s="12">
        <v>191600</v>
      </c>
      <c r="M218" s="12"/>
      <c r="N218" s="12"/>
      <c r="O218" s="12"/>
      <c r="P218" s="13" t="s">
        <v>206</v>
      </c>
    </row>
    <row r="219" spans="1:16" ht="24.75" customHeight="1" x14ac:dyDescent="0.3">
      <c r="A219" s="9"/>
      <c r="B219" s="10"/>
      <c r="C219" s="10" t="s">
        <v>207</v>
      </c>
      <c r="D219" s="11" t="s">
        <v>208</v>
      </c>
      <c r="E219" s="10">
        <v>1</v>
      </c>
      <c r="F219" s="10"/>
      <c r="G219" s="12">
        <v>380000</v>
      </c>
      <c r="H219" s="12">
        <v>418000</v>
      </c>
      <c r="I219" s="12"/>
      <c r="J219" s="12"/>
      <c r="K219" s="12"/>
      <c r="L219" s="12">
        <v>418000</v>
      </c>
      <c r="M219" s="12"/>
      <c r="N219" s="12"/>
      <c r="O219" s="12"/>
      <c r="P219" s="13" t="s">
        <v>209</v>
      </c>
    </row>
    <row r="220" spans="1:16" ht="24.75" customHeight="1" x14ac:dyDescent="0.3">
      <c r="A220" s="9"/>
      <c r="B220" s="10"/>
      <c r="C220" s="10" t="s">
        <v>210</v>
      </c>
      <c r="D220" s="11" t="s">
        <v>211</v>
      </c>
      <c r="E220" s="10">
        <v>1</v>
      </c>
      <c r="F220" s="10"/>
      <c r="G220" s="12">
        <v>250000</v>
      </c>
      <c r="H220" s="12">
        <v>275000</v>
      </c>
      <c r="I220" s="12"/>
      <c r="J220" s="12"/>
      <c r="K220" s="12"/>
      <c r="L220" s="12">
        <v>275000</v>
      </c>
      <c r="M220" s="12"/>
      <c r="N220" s="12"/>
      <c r="O220" s="12"/>
      <c r="P220" s="13" t="s">
        <v>212</v>
      </c>
    </row>
    <row r="221" spans="1:16" ht="24.75" customHeight="1" x14ac:dyDescent="0.3">
      <c r="A221" s="9"/>
      <c r="B221" s="10"/>
      <c r="C221" s="10" t="s">
        <v>136</v>
      </c>
      <c r="D221" s="11" t="s">
        <v>137</v>
      </c>
      <c r="E221" s="10">
        <v>1</v>
      </c>
      <c r="F221" s="10"/>
      <c r="G221" s="12">
        <v>231000</v>
      </c>
      <c r="H221" s="12">
        <v>254100</v>
      </c>
      <c r="I221" s="12"/>
      <c r="J221" s="12"/>
      <c r="K221" s="12"/>
      <c r="L221" s="12">
        <v>254100</v>
      </c>
      <c r="M221" s="12"/>
      <c r="N221" s="12"/>
      <c r="O221" s="12"/>
      <c r="P221" s="13" t="s">
        <v>213</v>
      </c>
    </row>
    <row r="222" spans="1:16" ht="24.75" customHeight="1" x14ac:dyDescent="0.3">
      <c r="A222" s="9"/>
      <c r="B222" s="10"/>
      <c r="C222" s="10" t="s">
        <v>194</v>
      </c>
      <c r="D222" s="10" t="s">
        <v>195</v>
      </c>
      <c r="E222" s="10">
        <v>1</v>
      </c>
      <c r="F222" s="10"/>
      <c r="G222" s="12">
        <v>66000</v>
      </c>
      <c r="H222" s="12">
        <v>72600</v>
      </c>
      <c r="I222" s="12"/>
      <c r="J222" s="12"/>
      <c r="K222" s="12"/>
      <c r="L222" s="12">
        <v>72600</v>
      </c>
      <c r="M222" s="12"/>
      <c r="N222" s="12"/>
      <c r="O222" s="12"/>
      <c r="P222" s="13" t="s">
        <v>189</v>
      </c>
    </row>
    <row r="223" spans="1:16" ht="24.75" customHeight="1" x14ac:dyDescent="0.3">
      <c r="A223" s="9"/>
      <c r="B223" s="10"/>
      <c r="C223" s="10" t="s">
        <v>196</v>
      </c>
      <c r="D223" s="10" t="s">
        <v>197</v>
      </c>
      <c r="E223" s="10">
        <v>1</v>
      </c>
      <c r="F223" s="10"/>
      <c r="G223" s="12">
        <v>18888.888888888901</v>
      </c>
      <c r="H223" s="12">
        <v>20900</v>
      </c>
      <c r="I223" s="12"/>
      <c r="J223" s="12"/>
      <c r="K223" s="12"/>
      <c r="L223" s="12">
        <v>20900</v>
      </c>
      <c r="M223" s="12"/>
      <c r="N223" s="12"/>
      <c r="O223" s="12"/>
      <c r="P223" s="13" t="s">
        <v>192</v>
      </c>
    </row>
    <row r="224" spans="1:16" ht="24.75" customHeight="1" x14ac:dyDescent="0.3">
      <c r="A224" s="9"/>
      <c r="B224" s="10"/>
      <c r="C224" s="10" t="s">
        <v>198</v>
      </c>
      <c r="D224" s="10" t="s">
        <v>199</v>
      </c>
      <c r="E224" s="10">
        <v>1</v>
      </c>
      <c r="F224" s="10"/>
      <c r="G224" s="12">
        <v>13000</v>
      </c>
      <c r="H224" s="12">
        <v>14300</v>
      </c>
      <c r="I224" s="12"/>
      <c r="J224" s="12"/>
      <c r="K224" s="12"/>
      <c r="L224" s="12">
        <v>14300</v>
      </c>
      <c r="M224" s="12"/>
      <c r="N224" s="12"/>
      <c r="O224" s="12"/>
      <c r="P224" s="13" t="s">
        <v>214</v>
      </c>
    </row>
    <row r="225" spans="1:16" ht="24.75" customHeight="1" x14ac:dyDescent="0.3">
      <c r="A225" s="9"/>
      <c r="B225" s="10"/>
      <c r="C225" s="10"/>
      <c r="D225" s="10"/>
      <c r="E225" s="10"/>
      <c r="F225" s="10"/>
      <c r="G225" s="12"/>
      <c r="H225" s="12"/>
      <c r="I225" s="12"/>
      <c r="J225" s="12"/>
      <c r="K225" s="12"/>
      <c r="L225" s="12"/>
      <c r="M225" s="12"/>
      <c r="N225" s="12"/>
      <c r="O225" s="12"/>
      <c r="P225" s="13" t="s">
        <v>215</v>
      </c>
    </row>
    <row r="226" spans="1:16" ht="24.75" customHeight="1" x14ac:dyDescent="0.3">
      <c r="A226" s="9"/>
      <c r="B226" s="10">
        <v>20201</v>
      </c>
      <c r="C226" s="10" t="s">
        <v>216</v>
      </c>
      <c r="D226" s="10" t="s">
        <v>216</v>
      </c>
      <c r="E226" s="10">
        <v>6</v>
      </c>
      <c r="F226" s="10">
        <v>24.5</v>
      </c>
      <c r="G226" s="7">
        <f>SUM(G227:G232)</f>
        <v>887826.38888888888</v>
      </c>
      <c r="H226" s="12">
        <v>977300</v>
      </c>
      <c r="I226" s="7">
        <f>G226/N226*100</f>
        <v>130.562704248366</v>
      </c>
      <c r="J226" s="7">
        <f>(H226/N226)*100</f>
        <v>143.72058823529412</v>
      </c>
      <c r="K226" s="12">
        <v>547300</v>
      </c>
      <c r="L226" s="12">
        <v>1524600</v>
      </c>
      <c r="M226" s="7">
        <v>845000</v>
      </c>
      <c r="N226" s="12">
        <v>680000</v>
      </c>
      <c r="O226" s="12">
        <v>-400</v>
      </c>
      <c r="P226" s="14"/>
    </row>
    <row r="227" spans="1:16" ht="24.75" customHeight="1" x14ac:dyDescent="0.3">
      <c r="A227" s="9"/>
      <c r="B227" s="10"/>
      <c r="C227" s="10" t="s">
        <v>217</v>
      </c>
      <c r="D227" s="10" t="s">
        <v>218</v>
      </c>
      <c r="E227" s="10">
        <v>1</v>
      </c>
      <c r="F227" s="10"/>
      <c r="G227" s="12">
        <v>216937.5</v>
      </c>
      <c r="H227" s="12">
        <v>239200</v>
      </c>
      <c r="I227" s="12"/>
      <c r="J227" s="12"/>
      <c r="K227" s="12"/>
      <c r="L227" s="12">
        <v>239200</v>
      </c>
      <c r="M227" s="12"/>
      <c r="N227" s="12"/>
      <c r="O227" s="12"/>
      <c r="P227" s="14"/>
    </row>
    <row r="228" spans="1:16" ht="24.75" customHeight="1" x14ac:dyDescent="0.3">
      <c r="A228" s="9"/>
      <c r="B228" s="10"/>
      <c r="C228" s="10" t="s">
        <v>219</v>
      </c>
      <c r="D228" s="11" t="s">
        <v>220</v>
      </c>
      <c r="E228" s="10">
        <v>1</v>
      </c>
      <c r="F228" s="10"/>
      <c r="G228" s="12">
        <v>200000</v>
      </c>
      <c r="H228" s="12">
        <v>220000</v>
      </c>
      <c r="I228" s="12"/>
      <c r="J228" s="12"/>
      <c r="K228" s="12"/>
      <c r="L228" s="12">
        <v>220000</v>
      </c>
      <c r="M228" s="12"/>
      <c r="N228" s="12"/>
      <c r="O228" s="12"/>
      <c r="P228" s="13" t="s">
        <v>221</v>
      </c>
    </row>
    <row r="229" spans="1:16" ht="24.75" customHeight="1" x14ac:dyDescent="0.3">
      <c r="A229" s="9"/>
      <c r="B229" s="10"/>
      <c r="C229" s="10" t="s">
        <v>187</v>
      </c>
      <c r="D229" s="10" t="s">
        <v>188</v>
      </c>
      <c r="E229" s="10">
        <v>1</v>
      </c>
      <c r="F229" s="10"/>
      <c r="G229" s="12">
        <v>24000</v>
      </c>
      <c r="H229" s="12">
        <v>26400</v>
      </c>
      <c r="I229" s="12"/>
      <c r="J229" s="12"/>
      <c r="K229" s="12"/>
      <c r="L229" s="12">
        <v>26400</v>
      </c>
      <c r="M229" s="12"/>
      <c r="N229" s="12"/>
      <c r="O229" s="12"/>
      <c r="P229" s="14"/>
    </row>
    <row r="230" spans="1:16" ht="24.75" customHeight="1" x14ac:dyDescent="0.3">
      <c r="A230" s="9"/>
      <c r="B230" s="10"/>
      <c r="C230" s="10" t="s">
        <v>222</v>
      </c>
      <c r="D230" s="10" t="s">
        <v>223</v>
      </c>
      <c r="E230" s="10">
        <v>1</v>
      </c>
      <c r="F230" s="10"/>
      <c r="G230" s="12">
        <v>415000</v>
      </c>
      <c r="H230" s="12">
        <v>456500</v>
      </c>
      <c r="I230" s="12"/>
      <c r="J230" s="12"/>
      <c r="K230" s="12"/>
      <c r="L230" s="12">
        <v>456500</v>
      </c>
      <c r="M230" s="12"/>
      <c r="N230" s="12"/>
      <c r="O230" s="12"/>
      <c r="P230" s="14"/>
    </row>
    <row r="231" spans="1:16" ht="24.75" customHeight="1" x14ac:dyDescent="0.3">
      <c r="A231" s="9"/>
      <c r="B231" s="10"/>
      <c r="C231" s="10" t="s">
        <v>196</v>
      </c>
      <c r="D231" s="10" t="s">
        <v>197</v>
      </c>
      <c r="E231" s="10">
        <v>1</v>
      </c>
      <c r="F231" s="10"/>
      <c r="G231" s="12">
        <v>18888.888888888901</v>
      </c>
      <c r="H231" s="12">
        <v>20900</v>
      </c>
      <c r="I231" s="12"/>
      <c r="J231" s="12"/>
      <c r="K231" s="12"/>
      <c r="L231" s="12">
        <v>20900</v>
      </c>
      <c r="M231" s="12"/>
      <c r="N231" s="12"/>
      <c r="O231" s="12"/>
      <c r="P231" s="14"/>
    </row>
    <row r="232" spans="1:16" ht="24.75" customHeight="1" x14ac:dyDescent="0.3">
      <c r="A232" s="9"/>
      <c r="B232" s="10"/>
      <c r="C232" s="10" t="s">
        <v>198</v>
      </c>
      <c r="D232" s="10" t="s">
        <v>199</v>
      </c>
      <c r="E232" s="10">
        <v>1</v>
      </c>
      <c r="F232" s="10"/>
      <c r="G232" s="12">
        <v>13000</v>
      </c>
      <c r="H232" s="12">
        <v>14300</v>
      </c>
      <c r="I232" s="12"/>
      <c r="J232" s="12"/>
      <c r="K232" s="12"/>
      <c r="L232" s="12">
        <v>14300</v>
      </c>
      <c r="M232" s="12"/>
      <c r="N232" s="12"/>
      <c r="O232" s="12"/>
      <c r="P232" s="14"/>
    </row>
    <row r="233" spans="1:16" ht="24.75" customHeight="1" x14ac:dyDescent="0.3">
      <c r="A233" s="9"/>
      <c r="B233" s="10"/>
      <c r="C233" s="10"/>
      <c r="D233" s="10"/>
      <c r="E233" s="10"/>
      <c r="F233" s="10"/>
      <c r="G233" s="12"/>
      <c r="H233" s="12"/>
      <c r="I233" s="12"/>
      <c r="J233" s="12"/>
      <c r="K233" s="12"/>
      <c r="L233" s="12"/>
      <c r="M233" s="12"/>
      <c r="N233" s="12"/>
      <c r="O233" s="12"/>
      <c r="P233" s="13" t="s">
        <v>224</v>
      </c>
    </row>
    <row r="234" spans="1:16" ht="24.75" customHeight="1" x14ac:dyDescent="0.3">
      <c r="A234" s="9"/>
      <c r="B234" s="10">
        <v>20202</v>
      </c>
      <c r="C234" s="10" t="s">
        <v>225</v>
      </c>
      <c r="D234" s="10" t="s">
        <v>225</v>
      </c>
      <c r="E234" s="10">
        <v>7</v>
      </c>
      <c r="F234" s="10">
        <v>26.5</v>
      </c>
      <c r="G234" s="7">
        <f>SUM(G235:G241)</f>
        <v>997826.38888888888</v>
      </c>
      <c r="H234" s="7">
        <v>1098300</v>
      </c>
      <c r="I234" s="7">
        <f>G234/N234*100</f>
        <v>69.293499228395063</v>
      </c>
      <c r="J234" s="7">
        <f>(H234/N234)*100</f>
        <v>76.270833333333329</v>
      </c>
      <c r="K234" s="7">
        <v>592000</v>
      </c>
      <c r="L234" s="7">
        <v>1690300</v>
      </c>
      <c r="M234" s="7">
        <v>251000</v>
      </c>
      <c r="N234" s="7">
        <v>1440000</v>
      </c>
      <c r="O234" s="7">
        <v>-700</v>
      </c>
      <c r="P234" s="8"/>
    </row>
    <row r="235" spans="1:16" ht="24.75" customHeight="1" x14ac:dyDescent="0.3">
      <c r="A235" s="9"/>
      <c r="B235" s="10"/>
      <c r="C235" s="10" t="s">
        <v>226</v>
      </c>
      <c r="D235" s="10" t="s">
        <v>227</v>
      </c>
      <c r="E235" s="10">
        <v>1</v>
      </c>
      <c r="F235" s="10"/>
      <c r="G235" s="12">
        <v>216937.5</v>
      </c>
      <c r="H235" s="12">
        <v>239200</v>
      </c>
      <c r="I235" s="12"/>
      <c r="J235" s="12"/>
      <c r="K235" s="12"/>
      <c r="L235" s="12">
        <v>239200</v>
      </c>
      <c r="M235" s="12"/>
      <c r="N235" s="12"/>
      <c r="O235" s="12"/>
      <c r="P235" s="14"/>
    </row>
    <row r="236" spans="1:16" ht="24.75" customHeight="1" x14ac:dyDescent="0.3">
      <c r="A236" s="17"/>
      <c r="B236" s="10"/>
      <c r="C236" s="10" t="s">
        <v>228</v>
      </c>
      <c r="D236" s="11" t="s">
        <v>229</v>
      </c>
      <c r="E236" s="10">
        <v>1</v>
      </c>
      <c r="F236" s="10"/>
      <c r="G236" s="12">
        <v>110000</v>
      </c>
      <c r="H236" s="12">
        <v>121000</v>
      </c>
      <c r="I236" s="12"/>
      <c r="J236" s="12"/>
      <c r="K236" s="12"/>
      <c r="L236" s="12">
        <v>121000</v>
      </c>
      <c r="M236" s="12"/>
      <c r="N236" s="12"/>
      <c r="O236" s="12"/>
      <c r="P236" s="13" t="s">
        <v>230</v>
      </c>
    </row>
    <row r="237" spans="1:16" ht="24.75" customHeight="1" x14ac:dyDescent="0.3">
      <c r="A237" s="9"/>
      <c r="B237" s="10"/>
      <c r="C237" s="10" t="s">
        <v>219</v>
      </c>
      <c r="D237" s="11" t="s">
        <v>220</v>
      </c>
      <c r="E237" s="10">
        <v>1</v>
      </c>
      <c r="F237" s="10"/>
      <c r="G237" s="12">
        <v>200000</v>
      </c>
      <c r="H237" s="12">
        <v>220000</v>
      </c>
      <c r="I237" s="12"/>
      <c r="J237" s="12"/>
      <c r="K237" s="12"/>
      <c r="L237" s="12">
        <v>220000</v>
      </c>
      <c r="M237" s="12"/>
      <c r="N237" s="12"/>
      <c r="O237" s="12"/>
      <c r="P237" s="13" t="s">
        <v>231</v>
      </c>
    </row>
    <row r="238" spans="1:16" ht="24.75" customHeight="1" x14ac:dyDescent="0.3">
      <c r="A238" s="9"/>
      <c r="B238" s="10"/>
      <c r="C238" s="10" t="s">
        <v>187</v>
      </c>
      <c r="D238" s="11" t="s">
        <v>188</v>
      </c>
      <c r="E238" s="10">
        <v>1</v>
      </c>
      <c r="F238" s="10"/>
      <c r="G238" s="12">
        <v>24000</v>
      </c>
      <c r="H238" s="12">
        <v>26400</v>
      </c>
      <c r="I238" s="12"/>
      <c r="J238" s="12"/>
      <c r="K238" s="12"/>
      <c r="L238" s="12">
        <v>26400</v>
      </c>
      <c r="M238" s="12"/>
      <c r="N238" s="12"/>
      <c r="O238" s="12"/>
      <c r="P238" s="13" t="s">
        <v>232</v>
      </c>
    </row>
    <row r="239" spans="1:16" ht="24.75" customHeight="1" x14ac:dyDescent="0.3">
      <c r="A239" s="9"/>
      <c r="B239" s="10"/>
      <c r="C239" s="10" t="s">
        <v>222</v>
      </c>
      <c r="D239" s="10" t="s">
        <v>223</v>
      </c>
      <c r="E239" s="10">
        <v>1</v>
      </c>
      <c r="F239" s="10"/>
      <c r="G239" s="12">
        <v>415000</v>
      </c>
      <c r="H239" s="12">
        <v>456500</v>
      </c>
      <c r="I239" s="12"/>
      <c r="J239" s="12"/>
      <c r="K239" s="12"/>
      <c r="L239" s="12">
        <v>456500</v>
      </c>
      <c r="M239" s="12"/>
      <c r="N239" s="12"/>
      <c r="O239" s="12"/>
      <c r="P239" s="13" t="s">
        <v>233</v>
      </c>
    </row>
    <row r="240" spans="1:16" ht="24.75" customHeight="1" x14ac:dyDescent="0.3">
      <c r="A240" s="9"/>
      <c r="B240" s="10"/>
      <c r="C240" s="10" t="s">
        <v>196</v>
      </c>
      <c r="D240" s="10" t="s">
        <v>197</v>
      </c>
      <c r="E240" s="10">
        <v>1</v>
      </c>
      <c r="F240" s="10"/>
      <c r="G240" s="12">
        <v>18888.888888888901</v>
      </c>
      <c r="H240" s="12">
        <v>20900</v>
      </c>
      <c r="I240" s="12"/>
      <c r="J240" s="12"/>
      <c r="K240" s="12"/>
      <c r="L240" s="12">
        <v>20900</v>
      </c>
      <c r="M240" s="12"/>
      <c r="N240" s="12"/>
      <c r="O240" s="12"/>
      <c r="P240" s="14"/>
    </row>
    <row r="241" spans="1:16" ht="24.75" customHeight="1" x14ac:dyDescent="0.3">
      <c r="A241" s="9"/>
      <c r="B241" s="10"/>
      <c r="C241" s="10" t="s">
        <v>198</v>
      </c>
      <c r="D241" s="10" t="s">
        <v>199</v>
      </c>
      <c r="E241" s="10">
        <v>1</v>
      </c>
      <c r="F241" s="10"/>
      <c r="G241" s="12">
        <v>13000</v>
      </c>
      <c r="H241" s="12">
        <v>14300</v>
      </c>
      <c r="I241" s="12"/>
      <c r="J241" s="12"/>
      <c r="K241" s="12"/>
      <c r="L241" s="12">
        <v>14300</v>
      </c>
      <c r="M241" s="12"/>
      <c r="N241" s="12"/>
      <c r="O241" s="12"/>
      <c r="P241" s="14"/>
    </row>
    <row r="242" spans="1:16" ht="24.75" customHeight="1" x14ac:dyDescent="0.3">
      <c r="A242" s="9"/>
      <c r="B242" s="10"/>
      <c r="C242" s="10"/>
      <c r="D242" s="10"/>
      <c r="E242" s="10"/>
      <c r="F242" s="10"/>
      <c r="G242" s="12"/>
      <c r="H242" s="12"/>
      <c r="I242" s="12"/>
      <c r="J242" s="12"/>
      <c r="K242" s="12"/>
      <c r="L242" s="12"/>
      <c r="M242" s="12"/>
      <c r="N242" s="12"/>
      <c r="O242" s="12"/>
      <c r="P242" s="14"/>
    </row>
    <row r="243" spans="1:16" ht="24.75" customHeight="1" x14ac:dyDescent="0.3">
      <c r="A243" s="9"/>
      <c r="B243" s="10">
        <v>20211</v>
      </c>
      <c r="C243" s="10" t="s">
        <v>234</v>
      </c>
      <c r="D243" s="10" t="s">
        <v>234</v>
      </c>
      <c r="E243" s="10">
        <v>1</v>
      </c>
      <c r="F243" s="10">
        <v>11.5</v>
      </c>
      <c r="G243" s="7">
        <f>SUM(G244:G248)</f>
        <v>140000</v>
      </c>
      <c r="H243" s="12">
        <v>154000</v>
      </c>
      <c r="I243" s="7">
        <f>G243/N243*100</f>
        <v>50</v>
      </c>
      <c r="J243" s="7">
        <f>(H243/N243)*100</f>
        <v>55.000000000000007</v>
      </c>
      <c r="K243" s="12">
        <v>256900</v>
      </c>
      <c r="L243" s="12">
        <v>256900</v>
      </c>
      <c r="M243" s="7">
        <v>0</v>
      </c>
      <c r="N243" s="12">
        <v>280000</v>
      </c>
      <c r="O243" s="12">
        <v>-23100</v>
      </c>
      <c r="P243" s="14"/>
    </row>
    <row r="244" spans="1:16" ht="24.75" customHeight="1" x14ac:dyDescent="0.3">
      <c r="A244" s="9"/>
      <c r="B244" s="10"/>
      <c r="C244" s="10" t="s">
        <v>235</v>
      </c>
      <c r="D244" s="10" t="s">
        <v>236</v>
      </c>
      <c r="E244" s="10">
        <v>1</v>
      </c>
      <c r="F244" s="10"/>
      <c r="G244" s="12">
        <v>140000</v>
      </c>
      <c r="H244" s="12">
        <v>154000</v>
      </c>
      <c r="I244" s="12"/>
      <c r="J244" s="12"/>
      <c r="K244" s="12"/>
      <c r="L244" s="12">
        <v>0</v>
      </c>
      <c r="M244" s="12"/>
      <c r="N244" s="12"/>
      <c r="O244" s="12"/>
      <c r="P244" s="14"/>
    </row>
    <row r="245" spans="1:16" ht="24.75" customHeight="1" x14ac:dyDescent="0.3"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</row>
    <row r="246" spans="1:16" ht="24.75" customHeight="1" x14ac:dyDescent="0.3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</row>
    <row r="247" spans="1:16" ht="24.75" customHeight="1" x14ac:dyDescent="0.3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</row>
    <row r="248" spans="1:16" ht="24.75" customHeight="1" x14ac:dyDescent="0.3"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</row>
    <row r="249" spans="1:16" ht="24.75" customHeight="1" x14ac:dyDescent="0.3"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</row>
    <row r="250" spans="1:16" ht="24.75" customHeight="1" x14ac:dyDescent="0.3"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</row>
  </sheetData>
  <mergeCells count="5">
    <mergeCell ref="C245:P245"/>
    <mergeCell ref="C246:P246"/>
    <mergeCell ref="C249:P249"/>
    <mergeCell ref="C247:P247"/>
    <mergeCell ref="C248:P248"/>
  </mergeCells>
  <phoneticPr fontId="1" type="noConversion"/>
  <conditionalFormatting sqref="A205:O205 A215:O215 A2:P204 A206:P214 A216:P244">
    <cfRule type="expression" dxfId="10" priority="2">
      <formula>$B2&lt;&gt;""</formula>
    </cfRule>
  </conditionalFormatting>
  <conditionalFormatting sqref="P215">
    <cfRule type="expression" dxfId="9" priority="3">
      <formula>$B205&lt;&gt;""</formula>
    </cfRule>
  </conditionalFormatting>
  <conditionalFormatting sqref="P205">
    <cfRule type="expression" dxfId="8" priority="1">
      <formula>$B195&lt;&gt;""</formula>
    </cfRule>
  </conditionalFormatting>
  <pageMargins left="0.39370078740157483" right="0.39370078740157483" top="0.39370078740157483" bottom="0.39370078740157483" header="0.51181102362204722" footer="0.51181102362204722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28E4A-B184-4F65-8844-DD55490B772D}">
  <sheetPr>
    <pageSetUpPr fitToPage="1"/>
  </sheetPr>
  <dimension ref="A1:P261"/>
  <sheetViews>
    <sheetView tabSelected="1" zoomScale="85" zoomScaleNormal="85" workbookViewId="0">
      <pane ySplit="1" topLeftCell="A2" activePane="bottomLeft" state="frozen"/>
      <selection pane="bottomLeft" activeCell="E5" sqref="E5"/>
    </sheetView>
  </sheetViews>
  <sheetFormatPr defaultRowHeight="26.25" customHeight="1" x14ac:dyDescent="0.3"/>
  <cols>
    <col min="1" max="1" width="2.625" customWidth="1"/>
    <col min="2" max="2" width="6.5" bestFit="1" customWidth="1"/>
    <col min="3" max="3" width="21.375" customWidth="1"/>
    <col min="4" max="4" width="52.875" customWidth="1"/>
    <col min="5" max="5" width="5.25" bestFit="1" customWidth="1"/>
    <col min="6" max="6" width="5.875" bestFit="1" customWidth="1"/>
    <col min="7" max="7" width="10.5" customWidth="1"/>
    <col min="8" max="8" width="12.375" customWidth="1"/>
    <col min="9" max="10" width="6.25" bestFit="1" customWidth="1"/>
    <col min="11" max="11" width="11.5" bestFit="1" customWidth="1"/>
    <col min="12" max="12" width="11.5" customWidth="1"/>
    <col min="13" max="14" width="10.625" customWidth="1"/>
    <col min="15" max="15" width="12.625" bestFit="1" customWidth="1"/>
    <col min="16" max="16" width="100.375" customWidth="1"/>
  </cols>
  <sheetData>
    <row r="1" spans="1:16" ht="26.25" customHeight="1" thickTop="1" thickBot="1" x14ac:dyDescent="0.3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/>
      <c r="J1" s="3"/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4" t="s">
        <v>12</v>
      </c>
    </row>
    <row r="2" spans="1:16" ht="26.25" customHeight="1" thickTop="1" x14ac:dyDescent="0.3">
      <c r="A2" s="5"/>
      <c r="B2" s="6">
        <v>20011</v>
      </c>
      <c r="C2" s="6" t="s">
        <v>13</v>
      </c>
      <c r="D2" s="6" t="s">
        <v>14</v>
      </c>
      <c r="E2" s="6">
        <v>5</v>
      </c>
      <c r="F2" s="6">
        <v>28</v>
      </c>
      <c r="G2" s="7">
        <f>SUM(G3:G7)</f>
        <v>876081.9444444445</v>
      </c>
      <c r="H2" s="7">
        <v>964200</v>
      </c>
      <c r="I2" s="7">
        <f>G2/N2*100</f>
        <v>94.202359617682205</v>
      </c>
      <c r="J2" s="7">
        <f>(H2/N2)*100</f>
        <v>103.67741935483872</v>
      </c>
      <c r="K2" s="7">
        <v>625500</v>
      </c>
      <c r="L2" s="7">
        <v>1589700</v>
      </c>
      <c r="M2" s="7">
        <v>660000</v>
      </c>
      <c r="N2" s="7">
        <v>930000</v>
      </c>
      <c r="O2" s="7"/>
      <c r="P2" s="8"/>
    </row>
    <row r="3" spans="1:16" ht="26.25" customHeight="1" x14ac:dyDescent="0.3">
      <c r="A3" s="9"/>
      <c r="B3" s="10"/>
      <c r="C3" s="10" t="s">
        <v>15</v>
      </c>
      <c r="D3" s="11" t="s">
        <v>16</v>
      </c>
      <c r="E3" s="10">
        <v>1</v>
      </c>
      <c r="F3" s="10"/>
      <c r="G3" s="12">
        <v>123087.5</v>
      </c>
      <c r="H3" s="12">
        <v>135800</v>
      </c>
      <c r="I3" s="12"/>
      <c r="J3" s="12"/>
      <c r="K3" s="12"/>
      <c r="L3" s="12">
        <v>135800</v>
      </c>
      <c r="M3" s="12"/>
      <c r="N3" s="12"/>
      <c r="O3" s="12"/>
      <c r="P3" s="13" t="s">
        <v>17</v>
      </c>
    </row>
    <row r="4" spans="1:16" ht="26.25" customHeight="1" x14ac:dyDescent="0.3">
      <c r="A4" s="9"/>
      <c r="B4" s="10"/>
      <c r="C4" s="10" t="s">
        <v>18</v>
      </c>
      <c r="D4" s="10" t="s">
        <v>19</v>
      </c>
      <c r="E4" s="10">
        <v>1</v>
      </c>
      <c r="F4" s="10"/>
      <c r="G4" s="12">
        <v>300000</v>
      </c>
      <c r="H4" s="12">
        <v>330000</v>
      </c>
      <c r="I4" s="12"/>
      <c r="J4" s="12"/>
      <c r="K4" s="12"/>
      <c r="L4" s="12">
        <v>330000</v>
      </c>
      <c r="M4" s="12"/>
      <c r="N4" s="12"/>
      <c r="O4" s="12"/>
      <c r="P4" s="13" t="s">
        <v>20</v>
      </c>
    </row>
    <row r="5" spans="1:16" ht="26.25" customHeight="1" x14ac:dyDescent="0.3">
      <c r="A5" s="9"/>
      <c r="B5" s="10"/>
      <c r="C5" s="10" t="s">
        <v>21</v>
      </c>
      <c r="D5" s="10" t="s">
        <v>22</v>
      </c>
      <c r="E5" s="10">
        <v>1</v>
      </c>
      <c r="F5" s="10"/>
      <c r="G5" s="12">
        <v>55000</v>
      </c>
      <c r="H5" s="12">
        <v>60500</v>
      </c>
      <c r="I5" s="12"/>
      <c r="J5" s="12"/>
      <c r="K5" s="12"/>
      <c r="L5" s="12">
        <v>60500</v>
      </c>
      <c r="M5" s="12"/>
      <c r="N5" s="12"/>
      <c r="O5" s="12"/>
      <c r="P5" s="14"/>
    </row>
    <row r="6" spans="1:16" ht="26.25" customHeight="1" x14ac:dyDescent="0.3">
      <c r="A6" s="9"/>
      <c r="B6" s="10"/>
      <c r="C6" s="10" t="s">
        <v>23</v>
      </c>
      <c r="D6" s="10" t="s">
        <v>24</v>
      </c>
      <c r="E6" s="10">
        <v>1</v>
      </c>
      <c r="F6" s="10"/>
      <c r="G6" s="12">
        <v>7994.4444444444398</v>
      </c>
      <c r="H6" s="12">
        <v>8900</v>
      </c>
      <c r="I6" s="12"/>
      <c r="J6" s="12"/>
      <c r="K6" s="12"/>
      <c r="L6" s="12">
        <v>8900</v>
      </c>
      <c r="M6" s="12"/>
      <c r="N6" s="12"/>
      <c r="O6" s="12"/>
      <c r="P6" s="14"/>
    </row>
    <row r="7" spans="1:16" ht="26.25" customHeight="1" x14ac:dyDescent="0.3">
      <c r="A7" s="9"/>
      <c r="B7" s="10"/>
      <c r="C7" s="10" t="s">
        <v>25</v>
      </c>
      <c r="D7" s="10" t="s">
        <v>26</v>
      </c>
      <c r="E7" s="10">
        <v>1</v>
      </c>
      <c r="F7" s="10"/>
      <c r="G7" s="12">
        <v>390000</v>
      </c>
      <c r="H7" s="12">
        <v>429000</v>
      </c>
      <c r="I7" s="12"/>
      <c r="J7" s="12"/>
      <c r="K7" s="12"/>
      <c r="L7" s="12">
        <v>429000</v>
      </c>
      <c r="M7" s="12"/>
      <c r="N7" s="12"/>
      <c r="O7" s="12"/>
      <c r="P7" s="14"/>
    </row>
    <row r="8" spans="1:16" ht="26.25" customHeight="1" x14ac:dyDescent="0.3">
      <c r="A8" s="9"/>
      <c r="B8" s="10"/>
      <c r="C8" s="10"/>
      <c r="D8" s="10"/>
      <c r="E8" s="10"/>
      <c r="F8" s="10"/>
      <c r="G8" s="12"/>
      <c r="H8" s="12"/>
      <c r="I8" s="12"/>
      <c r="J8" s="12"/>
      <c r="K8" s="12"/>
      <c r="L8" s="12"/>
      <c r="M8" s="12"/>
      <c r="N8" s="12"/>
      <c r="O8" s="12"/>
      <c r="P8" s="14"/>
    </row>
    <row r="9" spans="1:16" ht="26.25" customHeight="1" x14ac:dyDescent="0.3">
      <c r="A9" s="9"/>
      <c r="B9" s="10">
        <v>20021</v>
      </c>
      <c r="C9" s="10" t="s">
        <v>27</v>
      </c>
      <c r="D9" s="10" t="s">
        <v>27</v>
      </c>
      <c r="E9" s="10">
        <v>5</v>
      </c>
      <c r="F9" s="10">
        <v>26</v>
      </c>
      <c r="G9" s="7">
        <f>SUM(G10:G14)</f>
        <v>880552.31481481437</v>
      </c>
      <c r="H9" s="12">
        <v>969100</v>
      </c>
      <c r="I9" s="7">
        <f>G9/N9*100</f>
        <v>86.328658315177876</v>
      </c>
      <c r="J9" s="7">
        <f>(H9/N9)*100</f>
        <v>95.009803921568619</v>
      </c>
      <c r="K9" s="12">
        <v>580800</v>
      </c>
      <c r="L9" s="12">
        <v>1549900</v>
      </c>
      <c r="M9" s="7">
        <v>530000</v>
      </c>
      <c r="N9" s="12">
        <v>1020000</v>
      </c>
      <c r="O9" s="12"/>
      <c r="P9" s="14"/>
    </row>
    <row r="10" spans="1:16" ht="26.25" customHeight="1" x14ac:dyDescent="0.3">
      <c r="A10" s="9"/>
      <c r="B10" s="10"/>
      <c r="C10" s="10" t="s">
        <v>28</v>
      </c>
      <c r="D10" s="10" t="s">
        <v>29</v>
      </c>
      <c r="E10" s="10">
        <v>1</v>
      </c>
      <c r="F10" s="10"/>
      <c r="G10" s="12">
        <v>127557.87037037</v>
      </c>
      <c r="H10" s="12">
        <v>140700</v>
      </c>
      <c r="I10" s="12"/>
      <c r="J10" s="12"/>
      <c r="K10" s="12"/>
      <c r="L10" s="12">
        <v>140700</v>
      </c>
      <c r="M10" s="12"/>
      <c r="N10" s="12"/>
      <c r="O10" s="12"/>
      <c r="P10" s="14"/>
    </row>
    <row r="11" spans="1:16" ht="26.25" customHeight="1" x14ac:dyDescent="0.3">
      <c r="A11" s="9"/>
      <c r="B11" s="10"/>
      <c r="C11" s="10" t="s">
        <v>18</v>
      </c>
      <c r="D11" s="10" t="s">
        <v>19</v>
      </c>
      <c r="E11" s="10">
        <v>1</v>
      </c>
      <c r="F11" s="10"/>
      <c r="G11" s="12">
        <v>300000</v>
      </c>
      <c r="H11" s="12">
        <v>330000</v>
      </c>
      <c r="I11" s="12"/>
      <c r="J11" s="12"/>
      <c r="K11" s="12"/>
      <c r="L11" s="12">
        <v>330000</v>
      </c>
      <c r="M11" s="12"/>
      <c r="N11" s="12"/>
      <c r="O11" s="12"/>
      <c r="P11" s="14"/>
    </row>
    <row r="12" spans="1:16" ht="26.25" customHeight="1" x14ac:dyDescent="0.3">
      <c r="A12" s="9"/>
      <c r="B12" s="10"/>
      <c r="C12" s="10" t="s">
        <v>23</v>
      </c>
      <c r="D12" s="10" t="s">
        <v>24</v>
      </c>
      <c r="E12" s="10">
        <v>1</v>
      </c>
      <c r="F12" s="10"/>
      <c r="G12" s="12">
        <v>7994.4444444444398</v>
      </c>
      <c r="H12" s="12">
        <v>8900</v>
      </c>
      <c r="I12" s="12"/>
      <c r="J12" s="12"/>
      <c r="K12" s="12"/>
      <c r="L12" s="12">
        <v>8900</v>
      </c>
      <c r="M12" s="12"/>
      <c r="N12" s="12"/>
      <c r="O12" s="12"/>
      <c r="P12" s="14"/>
    </row>
    <row r="13" spans="1:16" ht="26.25" customHeight="1" x14ac:dyDescent="0.3">
      <c r="A13" s="9"/>
      <c r="B13" s="10"/>
      <c r="C13" s="10" t="s">
        <v>21</v>
      </c>
      <c r="D13" s="10" t="s">
        <v>22</v>
      </c>
      <c r="E13" s="10">
        <v>1</v>
      </c>
      <c r="F13" s="10"/>
      <c r="G13" s="12">
        <v>55000</v>
      </c>
      <c r="H13" s="7">
        <v>60500</v>
      </c>
      <c r="I13" s="7"/>
      <c r="J13" s="7"/>
      <c r="K13" s="7"/>
      <c r="L13" s="7">
        <v>60500</v>
      </c>
      <c r="M13" s="7"/>
      <c r="N13" s="7"/>
      <c r="O13" s="7"/>
      <c r="P13" s="8"/>
    </row>
    <row r="14" spans="1:16" ht="26.25" customHeight="1" x14ac:dyDescent="0.3">
      <c r="A14" s="9"/>
      <c r="B14" s="10"/>
      <c r="C14" s="10" t="s">
        <v>25</v>
      </c>
      <c r="D14" s="10" t="s">
        <v>26</v>
      </c>
      <c r="E14" s="10">
        <v>1</v>
      </c>
      <c r="F14" s="10"/>
      <c r="G14" s="12">
        <v>390000</v>
      </c>
      <c r="H14" s="7">
        <v>429000</v>
      </c>
      <c r="I14" s="7"/>
      <c r="J14" s="7"/>
      <c r="K14" s="7"/>
      <c r="L14" s="7">
        <v>429000</v>
      </c>
      <c r="M14" s="7"/>
      <c r="N14" s="7"/>
      <c r="O14" s="7"/>
      <c r="P14" s="8"/>
    </row>
    <row r="15" spans="1:16" ht="26.25" customHeight="1" x14ac:dyDescent="0.3">
      <c r="A15" s="9"/>
      <c r="B15" s="10"/>
      <c r="C15" s="10"/>
      <c r="D15" s="10"/>
      <c r="E15" s="10"/>
      <c r="F15" s="10"/>
      <c r="G15" s="12"/>
      <c r="H15" s="7"/>
      <c r="I15" s="7"/>
      <c r="J15" s="7"/>
      <c r="K15" s="7"/>
      <c r="L15" s="7"/>
      <c r="M15" s="7"/>
      <c r="N15" s="7"/>
      <c r="O15" s="7"/>
      <c r="P15" s="8"/>
    </row>
    <row r="16" spans="1:16" ht="26.25" customHeight="1" x14ac:dyDescent="0.3">
      <c r="A16" s="9"/>
      <c r="B16" s="10">
        <v>20033</v>
      </c>
      <c r="C16" s="10" t="s">
        <v>30</v>
      </c>
      <c r="D16" s="10" t="s">
        <v>30</v>
      </c>
      <c r="E16" s="10">
        <v>5</v>
      </c>
      <c r="F16" s="10">
        <v>21</v>
      </c>
      <c r="G16" s="7">
        <f>SUM(G17:G21)</f>
        <v>763518.98148148146</v>
      </c>
      <c r="H16" s="7">
        <v>840300</v>
      </c>
      <c r="I16" s="7">
        <f>G16/N16*100</f>
        <v>103.17824074074073</v>
      </c>
      <c r="J16" s="7">
        <f>(H16/N16)*100</f>
        <v>113.55405405405405</v>
      </c>
      <c r="K16" s="7">
        <v>469100</v>
      </c>
      <c r="L16" s="7">
        <v>1309400</v>
      </c>
      <c r="M16" s="7">
        <v>570000</v>
      </c>
      <c r="N16" s="7">
        <v>740000</v>
      </c>
      <c r="O16" s="7"/>
      <c r="P16" s="8"/>
    </row>
    <row r="17" spans="1:16" ht="26.25" customHeight="1" x14ac:dyDescent="0.3">
      <c r="A17" s="9"/>
      <c r="B17" s="10"/>
      <c r="C17" s="10" t="s">
        <v>23</v>
      </c>
      <c r="D17" s="10" t="s">
        <v>24</v>
      </c>
      <c r="E17" s="10">
        <v>1</v>
      </c>
      <c r="F17" s="10"/>
      <c r="G17" s="12">
        <v>7994.4444444444398</v>
      </c>
      <c r="H17" s="7">
        <v>8900</v>
      </c>
      <c r="I17" s="7"/>
      <c r="J17" s="7"/>
      <c r="K17" s="7"/>
      <c r="L17" s="7">
        <v>8900</v>
      </c>
      <c r="M17" s="7"/>
      <c r="N17" s="7"/>
      <c r="O17" s="7"/>
      <c r="P17" s="8"/>
    </row>
    <row r="18" spans="1:16" ht="26.25" customHeight="1" x14ac:dyDescent="0.3">
      <c r="A18" s="9"/>
      <c r="B18" s="10"/>
      <c r="C18" s="10" t="s">
        <v>31</v>
      </c>
      <c r="D18" s="10" t="s">
        <v>32</v>
      </c>
      <c r="E18" s="10">
        <v>1</v>
      </c>
      <c r="F18" s="10"/>
      <c r="G18" s="12">
        <v>90524.537037036993</v>
      </c>
      <c r="H18" s="7">
        <v>99900</v>
      </c>
      <c r="I18" s="7"/>
      <c r="J18" s="7"/>
      <c r="K18" s="7"/>
      <c r="L18" s="7">
        <v>99900</v>
      </c>
      <c r="M18" s="7"/>
      <c r="N18" s="7"/>
      <c r="O18" s="7"/>
      <c r="P18" s="8"/>
    </row>
    <row r="19" spans="1:16" ht="26.25" customHeight="1" x14ac:dyDescent="0.3">
      <c r="A19" s="9"/>
      <c r="B19" s="10"/>
      <c r="C19" s="10" t="s">
        <v>33</v>
      </c>
      <c r="D19" s="11" t="s">
        <v>34</v>
      </c>
      <c r="E19" s="10">
        <v>1</v>
      </c>
      <c r="F19" s="10"/>
      <c r="G19" s="12">
        <v>220000</v>
      </c>
      <c r="H19" s="7">
        <v>242000</v>
      </c>
      <c r="I19" s="7"/>
      <c r="J19" s="7"/>
      <c r="K19" s="7"/>
      <c r="L19" s="7">
        <v>242000</v>
      </c>
      <c r="M19" s="7"/>
      <c r="N19" s="7"/>
      <c r="O19" s="7"/>
      <c r="P19" s="15" t="s">
        <v>35</v>
      </c>
    </row>
    <row r="20" spans="1:16" ht="26.25" customHeight="1" x14ac:dyDescent="0.3">
      <c r="A20" s="9"/>
      <c r="B20" s="10"/>
      <c r="C20" s="10" t="s">
        <v>25</v>
      </c>
      <c r="D20" s="10" t="s">
        <v>26</v>
      </c>
      <c r="E20" s="10">
        <v>1</v>
      </c>
      <c r="F20" s="10"/>
      <c r="G20" s="12">
        <v>390000</v>
      </c>
      <c r="H20" s="7">
        <v>429000</v>
      </c>
      <c r="I20" s="7"/>
      <c r="J20" s="7"/>
      <c r="K20" s="7"/>
      <c r="L20" s="7">
        <v>429000</v>
      </c>
      <c r="M20" s="7"/>
      <c r="N20" s="7"/>
      <c r="O20" s="7"/>
      <c r="P20" s="15" t="s">
        <v>36</v>
      </c>
    </row>
    <row r="21" spans="1:16" ht="26.25" customHeight="1" x14ac:dyDescent="0.3">
      <c r="A21" s="9"/>
      <c r="B21" s="10"/>
      <c r="C21" s="10" t="s">
        <v>21</v>
      </c>
      <c r="D21" s="10" t="s">
        <v>22</v>
      </c>
      <c r="E21" s="10">
        <v>1</v>
      </c>
      <c r="F21" s="10"/>
      <c r="G21" s="12">
        <v>55000</v>
      </c>
      <c r="H21" s="12">
        <v>60500</v>
      </c>
      <c r="I21" s="12"/>
      <c r="J21" s="12"/>
      <c r="K21" s="12"/>
      <c r="L21" s="12">
        <v>60500</v>
      </c>
      <c r="M21" s="12"/>
      <c r="N21" s="12"/>
      <c r="O21" s="12"/>
      <c r="P21" s="14"/>
    </row>
    <row r="22" spans="1:16" ht="26.25" customHeight="1" x14ac:dyDescent="0.3">
      <c r="A22" s="9"/>
      <c r="B22" s="10"/>
      <c r="C22" s="10"/>
      <c r="D22" s="10"/>
      <c r="E22" s="10"/>
      <c r="F22" s="10"/>
      <c r="G22" s="12"/>
      <c r="H22" s="12"/>
      <c r="I22" s="12"/>
      <c r="J22" s="12"/>
      <c r="K22" s="12"/>
      <c r="L22" s="12"/>
      <c r="M22" s="12"/>
      <c r="N22" s="12"/>
      <c r="O22" s="12"/>
      <c r="P22" s="14"/>
    </row>
    <row r="23" spans="1:16" ht="26.25" customHeight="1" x14ac:dyDescent="0.3">
      <c r="A23" s="9"/>
      <c r="B23" s="10">
        <v>20033</v>
      </c>
      <c r="C23" s="10" t="s">
        <v>30</v>
      </c>
      <c r="D23" s="10" t="s">
        <v>30</v>
      </c>
      <c r="E23" s="10">
        <v>4</v>
      </c>
      <c r="F23" s="10">
        <v>21</v>
      </c>
      <c r="G23" s="7">
        <f>SUM(G24:G28)</f>
        <v>848518.98148148146</v>
      </c>
      <c r="H23" s="12">
        <v>933800</v>
      </c>
      <c r="I23" s="7">
        <f>G23/N23*100</f>
        <v>114.66472722722723</v>
      </c>
      <c r="J23" s="7">
        <f>(H23/N23)*100</f>
        <v>126.18918918918919</v>
      </c>
      <c r="K23" s="12">
        <v>469100</v>
      </c>
      <c r="L23" s="12">
        <v>1402900</v>
      </c>
      <c r="M23" s="7">
        <v>663000</v>
      </c>
      <c r="N23" s="12">
        <v>740000</v>
      </c>
      <c r="O23" s="12"/>
      <c r="P23" s="14"/>
    </row>
    <row r="24" spans="1:16" ht="26.25" customHeight="1" x14ac:dyDescent="0.3">
      <c r="A24" s="9"/>
      <c r="B24" s="10"/>
      <c r="C24" s="10" t="s">
        <v>23</v>
      </c>
      <c r="D24" s="10" t="s">
        <v>24</v>
      </c>
      <c r="E24" s="10">
        <v>1</v>
      </c>
      <c r="F24" s="10"/>
      <c r="G24" s="12">
        <v>7994.4444444444398</v>
      </c>
      <c r="H24" s="12">
        <v>8900</v>
      </c>
      <c r="I24" s="12"/>
      <c r="J24" s="12"/>
      <c r="K24" s="12"/>
      <c r="L24" s="12">
        <v>8900</v>
      </c>
      <c r="M24" s="12"/>
      <c r="N24" s="12"/>
      <c r="O24" s="12"/>
      <c r="P24" s="14"/>
    </row>
    <row r="25" spans="1:16" ht="26.25" customHeight="1" x14ac:dyDescent="0.3">
      <c r="A25" s="9"/>
      <c r="B25" s="10"/>
      <c r="C25" s="10" t="s">
        <v>31</v>
      </c>
      <c r="D25" s="10" t="s">
        <v>32</v>
      </c>
      <c r="E25" s="10">
        <v>1</v>
      </c>
      <c r="F25" s="10"/>
      <c r="G25" s="12">
        <v>90524.537037036993</v>
      </c>
      <c r="H25" s="12">
        <v>99900</v>
      </c>
      <c r="I25" s="12"/>
      <c r="J25" s="12"/>
      <c r="K25" s="12"/>
      <c r="L25" s="12">
        <v>99900</v>
      </c>
      <c r="M25" s="12"/>
      <c r="N25" s="12"/>
      <c r="O25" s="12"/>
      <c r="P25" s="13" t="s">
        <v>37</v>
      </c>
    </row>
    <row r="26" spans="1:16" ht="26.25" customHeight="1" x14ac:dyDescent="0.3">
      <c r="A26" s="9"/>
      <c r="B26" s="10"/>
      <c r="C26" s="10" t="s">
        <v>38</v>
      </c>
      <c r="D26" s="11" t="s">
        <v>39</v>
      </c>
      <c r="E26" s="10">
        <v>1</v>
      </c>
      <c r="F26" s="10"/>
      <c r="G26" s="12">
        <v>360000</v>
      </c>
      <c r="H26" s="12">
        <v>396000</v>
      </c>
      <c r="I26" s="12"/>
      <c r="J26" s="12"/>
      <c r="K26" s="12"/>
      <c r="L26" s="12">
        <v>396000</v>
      </c>
      <c r="M26" s="12"/>
      <c r="N26" s="12"/>
      <c r="O26" s="12"/>
      <c r="P26" s="13" t="s">
        <v>40</v>
      </c>
    </row>
    <row r="27" spans="1:16" ht="26.25" customHeight="1" x14ac:dyDescent="0.3">
      <c r="A27" s="9"/>
      <c r="B27" s="10"/>
      <c r="C27" s="10" t="s">
        <v>25</v>
      </c>
      <c r="D27" s="10" t="s">
        <v>26</v>
      </c>
      <c r="E27" s="10">
        <v>1</v>
      </c>
      <c r="F27" s="10"/>
      <c r="G27" s="12">
        <v>390000</v>
      </c>
      <c r="H27" s="12">
        <v>429000</v>
      </c>
      <c r="I27" s="12"/>
      <c r="J27" s="12"/>
      <c r="K27" s="12"/>
      <c r="L27" s="12">
        <v>429000</v>
      </c>
      <c r="M27" s="12"/>
      <c r="N27" s="12"/>
      <c r="O27" s="12"/>
      <c r="P27" s="14"/>
    </row>
    <row r="28" spans="1:16" ht="26.25" customHeight="1" x14ac:dyDescent="0.3">
      <c r="A28" s="9"/>
      <c r="B28" s="10"/>
      <c r="C28" s="10"/>
      <c r="D28" s="10"/>
      <c r="E28" s="10"/>
      <c r="F28" s="10"/>
      <c r="G28" s="12"/>
      <c r="H28" s="12"/>
      <c r="I28" s="12"/>
      <c r="J28" s="12"/>
      <c r="K28" s="12"/>
      <c r="L28" s="12"/>
      <c r="M28" s="12"/>
      <c r="N28" s="12"/>
      <c r="O28" s="12"/>
      <c r="P28" s="14"/>
    </row>
    <row r="29" spans="1:16" ht="26.25" customHeight="1" x14ac:dyDescent="0.3">
      <c r="A29" s="9"/>
      <c r="B29" s="10">
        <v>20034</v>
      </c>
      <c r="C29" s="10" t="s">
        <v>41</v>
      </c>
      <c r="D29" s="10" t="s">
        <v>41</v>
      </c>
      <c r="E29" s="10">
        <v>7</v>
      </c>
      <c r="F29" s="10">
        <v>25.5</v>
      </c>
      <c r="G29" s="7">
        <f>SUM(G30:G38)</f>
        <v>1416336.4814814813</v>
      </c>
      <c r="H29" s="7">
        <f>SUM(H30:H38)</f>
        <v>1558199.25</v>
      </c>
      <c r="I29" s="7">
        <f>G29/N29*100</f>
        <v>95.056139696743713</v>
      </c>
      <c r="J29" s="7">
        <f>(H29/N29)*100</f>
        <v>104.57713087248321</v>
      </c>
      <c r="K29" s="12">
        <v>569600</v>
      </c>
      <c r="L29" s="12">
        <f>SUM(K29,H29)</f>
        <v>2127799.25</v>
      </c>
      <c r="M29" s="7">
        <f>L29-N29</f>
        <v>637799.25</v>
      </c>
      <c r="N29" s="12">
        <v>1490000</v>
      </c>
      <c r="O29" s="12"/>
      <c r="P29" s="14"/>
    </row>
    <row r="30" spans="1:16" ht="26.25" customHeight="1" x14ac:dyDescent="0.3">
      <c r="A30" s="9"/>
      <c r="B30" s="10"/>
      <c r="C30" s="10" t="s">
        <v>23</v>
      </c>
      <c r="D30" s="11" t="s">
        <v>24</v>
      </c>
      <c r="E30" s="10">
        <v>1</v>
      </c>
      <c r="F30" s="10"/>
      <c r="G30" s="12">
        <v>7994.4444444444398</v>
      </c>
      <c r="H30" s="12">
        <v>8900</v>
      </c>
      <c r="I30" s="12"/>
      <c r="J30" s="12"/>
      <c r="K30" s="12"/>
      <c r="L30" s="12">
        <v>8900</v>
      </c>
      <c r="M30" s="12"/>
      <c r="N30" s="12"/>
      <c r="O30" s="12"/>
      <c r="P30" s="13" t="s">
        <v>237</v>
      </c>
    </row>
    <row r="31" spans="1:16" ht="26.25" customHeight="1" x14ac:dyDescent="0.3">
      <c r="A31" s="9"/>
      <c r="B31" s="10"/>
      <c r="C31" s="10" t="s">
        <v>42</v>
      </c>
      <c r="D31" s="10" t="s">
        <v>43</v>
      </c>
      <c r="E31" s="10">
        <v>1</v>
      </c>
      <c r="F31" s="10"/>
      <c r="G31" s="12">
        <v>115000</v>
      </c>
      <c r="H31" s="12">
        <v>126500</v>
      </c>
      <c r="I31" s="12"/>
      <c r="J31" s="12"/>
      <c r="K31" s="12"/>
      <c r="L31" s="12">
        <v>126500</v>
      </c>
      <c r="M31" s="12"/>
      <c r="N31" s="12"/>
      <c r="O31" s="12"/>
      <c r="P31" s="14"/>
    </row>
    <row r="32" spans="1:16" ht="26.25" customHeight="1" x14ac:dyDescent="0.3">
      <c r="A32" s="9"/>
      <c r="B32" s="10"/>
      <c r="C32" s="10" t="s">
        <v>44</v>
      </c>
      <c r="D32" s="11" t="s">
        <v>45</v>
      </c>
      <c r="E32" s="10">
        <v>1</v>
      </c>
      <c r="F32" s="10"/>
      <c r="G32" s="12">
        <v>48524.537037037</v>
      </c>
      <c r="H32" s="7">
        <v>53500</v>
      </c>
      <c r="I32" s="7"/>
      <c r="J32" s="7"/>
      <c r="K32" s="7"/>
      <c r="L32" s="7">
        <v>53500</v>
      </c>
      <c r="M32" s="7"/>
      <c r="N32" s="7"/>
      <c r="O32" s="7"/>
      <c r="P32" s="15" t="s">
        <v>46</v>
      </c>
    </row>
    <row r="33" spans="1:16" ht="26.25" customHeight="1" x14ac:dyDescent="0.3">
      <c r="A33" s="9"/>
      <c r="B33" s="10"/>
      <c r="C33" s="10"/>
      <c r="D33" s="11" t="s">
        <v>239</v>
      </c>
      <c r="E33" s="10"/>
      <c r="F33" s="10"/>
      <c r="G33" s="21">
        <v>32217.5</v>
      </c>
      <c r="H33" s="12">
        <f>G33+G33*0.1</f>
        <v>35439.25</v>
      </c>
      <c r="I33" s="7"/>
      <c r="J33" s="7"/>
      <c r="K33" s="7"/>
      <c r="L33" s="12">
        <v>35439</v>
      </c>
      <c r="M33" s="7"/>
      <c r="N33" s="7"/>
      <c r="O33" s="7"/>
      <c r="P33" s="15"/>
    </row>
    <row r="34" spans="1:16" ht="26.25" customHeight="1" x14ac:dyDescent="0.3">
      <c r="A34" s="9"/>
      <c r="B34" s="10"/>
      <c r="C34" s="10" t="s">
        <v>47</v>
      </c>
      <c r="D34" s="10" t="s">
        <v>48</v>
      </c>
      <c r="E34" s="10">
        <v>1</v>
      </c>
      <c r="F34" s="10"/>
      <c r="G34" s="12">
        <v>500000</v>
      </c>
      <c r="H34" s="12">
        <v>550000</v>
      </c>
      <c r="I34" s="12"/>
      <c r="J34" s="12"/>
      <c r="K34" s="12"/>
      <c r="L34" s="12">
        <v>550000</v>
      </c>
      <c r="M34" s="12"/>
      <c r="N34" s="12"/>
      <c r="O34" s="12"/>
      <c r="P34" s="14"/>
    </row>
    <row r="35" spans="1:16" ht="26.25" customHeight="1" x14ac:dyDescent="0.3">
      <c r="A35" s="9"/>
      <c r="B35" s="10"/>
      <c r="C35" s="10" t="s">
        <v>49</v>
      </c>
      <c r="D35" s="10" t="s">
        <v>50</v>
      </c>
      <c r="E35" s="10">
        <v>1</v>
      </c>
      <c r="F35" s="10"/>
      <c r="G35" s="12">
        <v>20000</v>
      </c>
      <c r="H35" s="12">
        <v>22000</v>
      </c>
      <c r="I35" s="12"/>
      <c r="J35" s="12"/>
      <c r="K35" s="12"/>
      <c r="L35" s="12">
        <v>22000</v>
      </c>
      <c r="M35" s="12"/>
      <c r="N35" s="12"/>
      <c r="O35" s="12"/>
      <c r="P35" s="14"/>
    </row>
    <row r="36" spans="1:16" ht="26.25" customHeight="1" x14ac:dyDescent="0.3">
      <c r="A36" s="9"/>
      <c r="B36" s="10"/>
      <c r="C36" s="10" t="s">
        <v>51</v>
      </c>
      <c r="D36" s="11" t="s">
        <v>238</v>
      </c>
      <c r="E36" s="10">
        <v>1</v>
      </c>
      <c r="F36" s="10"/>
      <c r="G36" s="12">
        <v>470000</v>
      </c>
      <c r="H36" s="12">
        <f>G36+G36*0.1</f>
        <v>517000</v>
      </c>
      <c r="I36" s="12"/>
      <c r="J36" s="12"/>
      <c r="K36" s="12"/>
      <c r="L36" s="12">
        <v>286000</v>
      </c>
      <c r="M36" s="12"/>
      <c r="N36" s="12"/>
      <c r="O36" s="12"/>
      <c r="P36" s="13" t="s">
        <v>53</v>
      </c>
    </row>
    <row r="37" spans="1:16" ht="26.25" customHeight="1" x14ac:dyDescent="0.3">
      <c r="A37" s="9"/>
      <c r="B37" s="10"/>
      <c r="C37" s="10" t="s">
        <v>54</v>
      </c>
      <c r="D37" s="11" t="s">
        <v>55</v>
      </c>
      <c r="E37" s="10">
        <v>1</v>
      </c>
      <c r="F37" s="10"/>
      <c r="G37" s="12">
        <v>187000</v>
      </c>
      <c r="H37" s="12">
        <f>G37+G37*0.1</f>
        <v>205700</v>
      </c>
      <c r="I37" s="12"/>
      <c r="J37" s="12"/>
      <c r="K37" s="12"/>
      <c r="L37" s="12">
        <v>226600</v>
      </c>
      <c r="M37" s="12"/>
      <c r="N37" s="12"/>
      <c r="O37" s="12"/>
      <c r="P37" s="13" t="s">
        <v>56</v>
      </c>
    </row>
    <row r="38" spans="1:16" ht="26.25" customHeight="1" x14ac:dyDescent="0.3">
      <c r="A38" s="9"/>
      <c r="B38" s="10"/>
      <c r="C38" s="10"/>
      <c r="D38" s="11" t="s">
        <v>240</v>
      </c>
      <c r="E38" s="10">
        <v>1</v>
      </c>
      <c r="F38" s="10"/>
      <c r="G38" s="12">
        <v>35600</v>
      </c>
      <c r="H38" s="12">
        <f>G38+G38*0.1</f>
        <v>39160</v>
      </c>
      <c r="I38" s="12"/>
      <c r="J38" s="12"/>
      <c r="K38" s="12"/>
      <c r="L38" s="12">
        <v>39160</v>
      </c>
      <c r="M38" s="12"/>
      <c r="N38" s="12"/>
      <c r="O38" s="12"/>
      <c r="P38" s="14"/>
    </row>
    <row r="39" spans="1:16" ht="26.25" customHeight="1" x14ac:dyDescent="0.3">
      <c r="A39" s="9"/>
      <c r="B39" s="10">
        <v>20034</v>
      </c>
      <c r="C39" s="10" t="s">
        <v>41</v>
      </c>
      <c r="D39" s="10" t="s">
        <v>41</v>
      </c>
      <c r="E39" s="10">
        <v>6</v>
      </c>
      <c r="F39" s="10">
        <v>25.5</v>
      </c>
      <c r="G39" s="7">
        <f>SUM(G40:G46)</f>
        <v>1382118.9814814813</v>
      </c>
      <c r="H39" s="7">
        <f>SUM(H40:H46)</f>
        <v>1520560</v>
      </c>
      <c r="I39" s="7">
        <f>G39/N39*100</f>
        <v>92.759663186676605</v>
      </c>
      <c r="J39" s="7">
        <f>(H39/N39)*100</f>
        <v>102.05100671140939</v>
      </c>
      <c r="K39" s="12">
        <v>569600</v>
      </c>
      <c r="L39" s="12">
        <f>SUM(H39,K39)</f>
        <v>2090160</v>
      </c>
      <c r="M39" s="7">
        <f>L39-N39</f>
        <v>600160</v>
      </c>
      <c r="N39" s="12">
        <v>1490000</v>
      </c>
      <c r="O39" s="12"/>
      <c r="P39" s="14"/>
    </row>
    <row r="40" spans="1:16" ht="26.25" customHeight="1" x14ac:dyDescent="0.3">
      <c r="A40" s="9"/>
      <c r="B40" s="10"/>
      <c r="C40" s="10" t="s">
        <v>23</v>
      </c>
      <c r="D40" s="11" t="s">
        <v>24</v>
      </c>
      <c r="E40" s="10">
        <v>1</v>
      </c>
      <c r="F40" s="10"/>
      <c r="G40" s="12">
        <v>7994.4444444444398</v>
      </c>
      <c r="H40" s="12">
        <v>8900</v>
      </c>
      <c r="I40" s="12"/>
      <c r="J40" s="12"/>
      <c r="K40" s="12"/>
      <c r="L40" s="12">
        <v>8900</v>
      </c>
      <c r="M40" s="12"/>
      <c r="N40" s="12"/>
      <c r="O40" s="12"/>
      <c r="P40" s="14"/>
    </row>
    <row r="41" spans="1:16" ht="26.25" customHeight="1" x14ac:dyDescent="0.3">
      <c r="A41" s="9"/>
      <c r="B41" s="10"/>
      <c r="C41" s="10" t="s">
        <v>42</v>
      </c>
      <c r="D41" s="10" t="s">
        <v>43</v>
      </c>
      <c r="E41" s="10">
        <v>1</v>
      </c>
      <c r="F41" s="10"/>
      <c r="G41" s="12">
        <v>115000</v>
      </c>
      <c r="H41" s="12">
        <v>126500</v>
      </c>
      <c r="I41" s="12"/>
      <c r="J41" s="12"/>
      <c r="K41" s="12"/>
      <c r="L41" s="12">
        <v>126500</v>
      </c>
      <c r="M41" s="12"/>
      <c r="N41" s="12"/>
      <c r="O41" s="12"/>
      <c r="P41" s="14"/>
    </row>
    <row r="42" spans="1:16" ht="26.25" customHeight="1" x14ac:dyDescent="0.3">
      <c r="A42" s="9"/>
      <c r="B42" s="10"/>
      <c r="C42" s="10" t="s">
        <v>44</v>
      </c>
      <c r="D42" s="11" t="s">
        <v>45</v>
      </c>
      <c r="E42" s="10">
        <v>1</v>
      </c>
      <c r="F42" s="10"/>
      <c r="G42" s="12">
        <v>48524.537037037</v>
      </c>
      <c r="H42" s="12">
        <v>53500</v>
      </c>
      <c r="I42" s="12"/>
      <c r="J42" s="12"/>
      <c r="K42" s="12"/>
      <c r="L42" s="12">
        <v>53500</v>
      </c>
      <c r="M42" s="12"/>
      <c r="N42" s="12"/>
      <c r="O42" s="12"/>
      <c r="P42" s="13" t="s">
        <v>57</v>
      </c>
    </row>
    <row r="43" spans="1:16" ht="26.25" customHeight="1" x14ac:dyDescent="0.3">
      <c r="A43" s="9"/>
      <c r="B43" s="10"/>
      <c r="C43" s="10" t="s">
        <v>47</v>
      </c>
      <c r="D43" s="11" t="s">
        <v>48</v>
      </c>
      <c r="E43" s="10">
        <v>1</v>
      </c>
      <c r="F43" s="10"/>
      <c r="G43" s="12">
        <v>500000</v>
      </c>
      <c r="H43" s="12">
        <v>550000</v>
      </c>
      <c r="I43" s="12"/>
      <c r="J43" s="12"/>
      <c r="K43" s="12"/>
      <c r="L43" s="12">
        <v>550000</v>
      </c>
      <c r="M43" s="12"/>
      <c r="N43" s="12"/>
      <c r="O43" s="12"/>
      <c r="P43" s="13" t="s">
        <v>58</v>
      </c>
    </row>
    <row r="44" spans="1:16" ht="26.25" customHeight="1" x14ac:dyDescent="0.3">
      <c r="A44" s="9"/>
      <c r="B44" s="10"/>
      <c r="C44" s="10" t="s">
        <v>49</v>
      </c>
      <c r="D44" s="10" t="s">
        <v>50</v>
      </c>
      <c r="E44" s="10">
        <v>1</v>
      </c>
      <c r="F44" s="10"/>
      <c r="G44" s="12">
        <v>20000</v>
      </c>
      <c r="H44" s="12">
        <v>22000</v>
      </c>
      <c r="I44" s="12"/>
      <c r="J44" s="12"/>
      <c r="K44" s="12"/>
      <c r="L44" s="12">
        <v>22000</v>
      </c>
      <c r="M44" s="12"/>
      <c r="N44" s="12"/>
      <c r="O44" s="12"/>
      <c r="P44" s="14"/>
    </row>
    <row r="45" spans="1:16" ht="26.25" customHeight="1" x14ac:dyDescent="0.3">
      <c r="A45" s="9"/>
      <c r="B45" s="10"/>
      <c r="C45" s="10" t="s">
        <v>59</v>
      </c>
      <c r="D45" s="10" t="s">
        <v>60</v>
      </c>
      <c r="E45" s="10">
        <v>1</v>
      </c>
      <c r="F45" s="10"/>
      <c r="G45" s="12">
        <v>655000</v>
      </c>
      <c r="H45" s="12">
        <v>720500</v>
      </c>
      <c r="I45" s="12"/>
      <c r="J45" s="12"/>
      <c r="K45" s="12"/>
      <c r="L45" s="12">
        <v>720500</v>
      </c>
      <c r="M45" s="12"/>
      <c r="N45" s="12"/>
      <c r="O45" s="12"/>
      <c r="P45" s="14"/>
    </row>
    <row r="46" spans="1:16" ht="26.25" customHeight="1" x14ac:dyDescent="0.3">
      <c r="A46" s="9"/>
      <c r="B46" s="10"/>
      <c r="C46" s="10"/>
      <c r="D46" s="11" t="s">
        <v>240</v>
      </c>
      <c r="E46" s="10">
        <v>1</v>
      </c>
      <c r="F46" s="10"/>
      <c r="G46" s="12">
        <v>35600</v>
      </c>
      <c r="H46" s="12">
        <f>G46+G46*0.1</f>
        <v>39160</v>
      </c>
      <c r="I46" s="12"/>
      <c r="J46" s="12"/>
      <c r="K46" s="12"/>
      <c r="L46" s="12">
        <v>39160</v>
      </c>
      <c r="M46" s="12"/>
      <c r="N46" s="12"/>
      <c r="O46" s="12"/>
      <c r="P46" s="14"/>
    </row>
    <row r="47" spans="1:16" ht="26.25" customHeight="1" x14ac:dyDescent="0.3">
      <c r="A47" s="9"/>
      <c r="B47" s="10">
        <v>20051</v>
      </c>
      <c r="C47" s="10" t="s">
        <v>61</v>
      </c>
      <c r="D47" s="10" t="s">
        <v>61</v>
      </c>
      <c r="E47" s="10">
        <v>3</v>
      </c>
      <c r="F47" s="10">
        <v>23.5</v>
      </c>
      <c r="G47" s="7">
        <f>SUM(G48:G51)</f>
        <v>473336.48148148146</v>
      </c>
      <c r="H47" s="7">
        <f>SUM(H48:H51)</f>
        <v>521100</v>
      </c>
      <c r="I47" s="7">
        <f>G47/N47*100</f>
        <v>65.741177983539089</v>
      </c>
      <c r="J47" s="7">
        <f>(H47/N47)*100</f>
        <v>72.375</v>
      </c>
      <c r="K47" s="12">
        <v>524900</v>
      </c>
      <c r="L47" s="12">
        <f>SUM(H47,K47)</f>
        <v>1046000</v>
      </c>
      <c r="M47" s="7">
        <f>L47-N47</f>
        <v>326000</v>
      </c>
      <c r="N47" s="12">
        <v>720000</v>
      </c>
      <c r="O47" s="12"/>
      <c r="P47" s="14"/>
    </row>
    <row r="48" spans="1:16" ht="26.25" customHeight="1" x14ac:dyDescent="0.3">
      <c r="A48" s="9"/>
      <c r="B48" s="10"/>
      <c r="C48" s="10" t="s">
        <v>23</v>
      </c>
      <c r="D48" s="10" t="s">
        <v>24</v>
      </c>
      <c r="E48" s="10">
        <v>1</v>
      </c>
      <c r="F48" s="10"/>
      <c r="G48" s="12">
        <v>7994.4444444444398</v>
      </c>
      <c r="H48" s="12">
        <v>8900</v>
      </c>
      <c r="I48" s="12"/>
      <c r="J48" s="12"/>
      <c r="K48" s="12"/>
      <c r="L48" s="12">
        <v>8900</v>
      </c>
      <c r="M48" s="12"/>
      <c r="N48" s="12"/>
      <c r="O48" s="12"/>
      <c r="P48" s="14"/>
    </row>
    <row r="49" spans="1:16" ht="26.25" customHeight="1" x14ac:dyDescent="0.3">
      <c r="A49" s="9"/>
      <c r="B49" s="10"/>
      <c r="C49" s="10" t="s">
        <v>62</v>
      </c>
      <c r="D49" s="11" t="s">
        <v>63</v>
      </c>
      <c r="E49" s="10">
        <v>1</v>
      </c>
      <c r="F49" s="10"/>
      <c r="G49" s="12">
        <v>43124.537037037</v>
      </c>
      <c r="H49" s="12">
        <v>47600</v>
      </c>
      <c r="I49" s="12"/>
      <c r="J49" s="12"/>
      <c r="K49" s="12"/>
      <c r="L49" s="12">
        <v>47600</v>
      </c>
      <c r="M49" s="12"/>
      <c r="N49" s="12"/>
      <c r="O49" s="12"/>
      <c r="P49" s="13" t="s">
        <v>57</v>
      </c>
    </row>
    <row r="50" spans="1:16" ht="26.25" customHeight="1" x14ac:dyDescent="0.3">
      <c r="A50" s="9"/>
      <c r="B50" s="10"/>
      <c r="C50" s="10" t="s">
        <v>25</v>
      </c>
      <c r="D50" s="10" t="s">
        <v>26</v>
      </c>
      <c r="E50" s="10">
        <v>1</v>
      </c>
      <c r="F50" s="10"/>
      <c r="G50" s="12">
        <v>390000</v>
      </c>
      <c r="H50" s="12">
        <v>429000</v>
      </c>
      <c r="I50" s="12"/>
      <c r="J50" s="12"/>
      <c r="K50" s="12"/>
      <c r="L50" s="12">
        <v>429000</v>
      </c>
      <c r="M50" s="12"/>
      <c r="N50" s="12"/>
      <c r="O50" s="12"/>
      <c r="P50" s="14"/>
    </row>
    <row r="51" spans="1:16" ht="26.25" customHeight="1" x14ac:dyDescent="0.3">
      <c r="A51" s="9"/>
      <c r="B51" s="10"/>
      <c r="C51" s="10"/>
      <c r="D51" s="11" t="s">
        <v>75</v>
      </c>
      <c r="E51" s="10">
        <v>1</v>
      </c>
      <c r="F51" s="10"/>
      <c r="G51" s="12">
        <v>32217.5</v>
      </c>
      <c r="H51" s="7">
        <v>35600</v>
      </c>
      <c r="I51" s="12"/>
      <c r="J51" s="12"/>
      <c r="K51" s="12"/>
      <c r="L51" s="12">
        <v>35600</v>
      </c>
      <c r="M51" s="12"/>
      <c r="N51" s="12"/>
      <c r="O51" s="12"/>
      <c r="P51" s="14"/>
    </row>
    <row r="52" spans="1:16" ht="26.25" customHeight="1" x14ac:dyDescent="0.3">
      <c r="A52" s="9"/>
      <c r="B52" s="10">
        <v>20052</v>
      </c>
      <c r="C52" s="10" t="s">
        <v>64</v>
      </c>
      <c r="D52" s="10" t="s">
        <v>64</v>
      </c>
      <c r="E52" s="10">
        <v>7</v>
      </c>
      <c r="F52" s="10">
        <v>27.5</v>
      </c>
      <c r="G52" s="7">
        <f>SUM(G53:G60)</f>
        <v>2058718.9814814813</v>
      </c>
      <c r="H52" s="7">
        <f>SUM(H53:H60)</f>
        <v>2264860</v>
      </c>
      <c r="I52" s="7">
        <f>G52/N52*100</f>
        <v>125.53164521228545</v>
      </c>
      <c r="J52" s="7">
        <f>(H52/N52)*100</f>
        <v>138.10121951219512</v>
      </c>
      <c r="K52" s="12">
        <v>614300</v>
      </c>
      <c r="L52" s="12">
        <f>SUM(H52,K52)</f>
        <v>2879160</v>
      </c>
      <c r="M52" s="7">
        <f>L52-N52</f>
        <v>1239160</v>
      </c>
      <c r="N52" s="12">
        <v>1640000</v>
      </c>
      <c r="O52" s="12"/>
      <c r="P52" s="14"/>
    </row>
    <row r="53" spans="1:16" ht="26.25" customHeight="1" x14ac:dyDescent="0.3">
      <c r="A53" s="9"/>
      <c r="B53" s="10"/>
      <c r="C53" s="10" t="s">
        <v>23</v>
      </c>
      <c r="D53" s="11" t="s">
        <v>24</v>
      </c>
      <c r="E53" s="10">
        <v>1</v>
      </c>
      <c r="F53" s="10"/>
      <c r="G53" s="12">
        <v>7994.4444444444398</v>
      </c>
      <c r="H53" s="12">
        <v>8900</v>
      </c>
      <c r="I53" s="12"/>
      <c r="J53" s="12"/>
      <c r="K53" s="12"/>
      <c r="L53" s="12">
        <v>8900</v>
      </c>
      <c r="M53" s="12"/>
      <c r="N53" s="12"/>
      <c r="O53" s="12"/>
      <c r="P53" s="14"/>
    </row>
    <row r="54" spans="1:16" ht="26.25" customHeight="1" x14ac:dyDescent="0.3">
      <c r="A54" s="9"/>
      <c r="B54" s="10"/>
      <c r="C54" s="10" t="s">
        <v>42</v>
      </c>
      <c r="D54" s="10" t="s">
        <v>43</v>
      </c>
      <c r="E54" s="10">
        <v>1</v>
      </c>
      <c r="F54" s="10"/>
      <c r="G54" s="12">
        <v>115000</v>
      </c>
      <c r="H54" s="12">
        <v>126500</v>
      </c>
      <c r="I54" s="12"/>
      <c r="J54" s="12"/>
      <c r="K54" s="12"/>
      <c r="L54" s="12">
        <v>126500</v>
      </c>
      <c r="M54" s="12"/>
      <c r="N54" s="12"/>
      <c r="O54" s="12"/>
      <c r="P54" s="14"/>
    </row>
    <row r="55" spans="1:16" ht="26.25" customHeight="1" x14ac:dyDescent="0.3">
      <c r="A55" s="9"/>
      <c r="B55" s="10"/>
      <c r="C55" s="10" t="s">
        <v>65</v>
      </c>
      <c r="D55" s="11" t="s">
        <v>66</v>
      </c>
      <c r="E55" s="10">
        <v>1</v>
      </c>
      <c r="F55" s="10"/>
      <c r="G55" s="12">
        <v>43124.537037037</v>
      </c>
      <c r="H55" s="12">
        <v>47600</v>
      </c>
      <c r="I55" s="12"/>
      <c r="J55" s="12"/>
      <c r="K55" s="12"/>
      <c r="L55" s="12">
        <v>47600</v>
      </c>
      <c r="M55" s="12"/>
      <c r="N55" s="12"/>
      <c r="O55" s="12"/>
      <c r="P55" s="13" t="s">
        <v>57</v>
      </c>
    </row>
    <row r="56" spans="1:16" ht="26.25" customHeight="1" x14ac:dyDescent="0.3">
      <c r="A56" s="9"/>
      <c r="B56" s="10"/>
      <c r="C56" s="10" t="s">
        <v>67</v>
      </c>
      <c r="D56" s="10" t="s">
        <v>68</v>
      </c>
      <c r="E56" s="10">
        <v>1</v>
      </c>
      <c r="F56" s="10"/>
      <c r="G56" s="12">
        <v>1180000</v>
      </c>
      <c r="H56" s="12">
        <v>1298000</v>
      </c>
      <c r="I56" s="12"/>
      <c r="J56" s="12"/>
      <c r="K56" s="12"/>
      <c r="L56" s="12">
        <v>1298000</v>
      </c>
      <c r="M56" s="12"/>
      <c r="N56" s="12"/>
      <c r="O56" s="12"/>
      <c r="P56" s="14"/>
    </row>
    <row r="57" spans="1:16" ht="26.25" customHeight="1" x14ac:dyDescent="0.3">
      <c r="A57" s="9"/>
      <c r="B57" s="10"/>
      <c r="C57" s="10" t="s">
        <v>49</v>
      </c>
      <c r="D57" s="10" t="s">
        <v>50</v>
      </c>
      <c r="E57" s="10">
        <v>1</v>
      </c>
      <c r="F57" s="10"/>
      <c r="G57" s="12">
        <v>20000</v>
      </c>
      <c r="H57" s="7">
        <v>22000</v>
      </c>
      <c r="I57" s="7"/>
      <c r="J57" s="7"/>
      <c r="K57" s="7"/>
      <c r="L57" s="7">
        <v>22000</v>
      </c>
      <c r="M57" s="7"/>
      <c r="N57" s="7"/>
      <c r="O57" s="7"/>
      <c r="P57" s="8"/>
    </row>
    <row r="58" spans="1:16" ht="26.25" customHeight="1" x14ac:dyDescent="0.3">
      <c r="A58" s="9"/>
      <c r="B58" s="10"/>
      <c r="C58" s="10" t="s">
        <v>51</v>
      </c>
      <c r="D58" s="11" t="s">
        <v>238</v>
      </c>
      <c r="E58" s="10">
        <v>1</v>
      </c>
      <c r="F58" s="10"/>
      <c r="G58" s="12">
        <v>470000</v>
      </c>
      <c r="H58" s="12">
        <f>G58+G58*0.1</f>
        <v>517000</v>
      </c>
      <c r="I58" s="7"/>
      <c r="J58" s="7"/>
      <c r="K58" s="7"/>
      <c r="L58" s="7">
        <v>286000</v>
      </c>
      <c r="M58" s="7"/>
      <c r="N58" s="7"/>
      <c r="O58" s="7"/>
      <c r="P58" s="8"/>
    </row>
    <row r="59" spans="1:16" ht="26.25" customHeight="1" x14ac:dyDescent="0.3">
      <c r="A59" s="9"/>
      <c r="B59" s="10"/>
      <c r="C59" s="10" t="s">
        <v>54</v>
      </c>
      <c r="D59" s="11" t="s">
        <v>55</v>
      </c>
      <c r="E59" s="10">
        <v>1</v>
      </c>
      <c r="F59" s="10"/>
      <c r="G59" s="12">
        <v>187000</v>
      </c>
      <c r="H59" s="12">
        <f>G59+G59*0.1</f>
        <v>205700</v>
      </c>
      <c r="I59" s="7"/>
      <c r="J59" s="7"/>
      <c r="K59" s="7"/>
      <c r="L59" s="7">
        <v>226600</v>
      </c>
      <c r="M59" s="7"/>
      <c r="N59" s="7"/>
      <c r="O59" s="7"/>
      <c r="P59" s="15" t="s">
        <v>69</v>
      </c>
    </row>
    <row r="60" spans="1:16" ht="26.25" customHeight="1" x14ac:dyDescent="0.3">
      <c r="A60" s="9"/>
      <c r="B60" s="10"/>
      <c r="C60" s="10"/>
      <c r="D60" s="11" t="s">
        <v>240</v>
      </c>
      <c r="E60" s="10">
        <v>1</v>
      </c>
      <c r="F60" s="10"/>
      <c r="G60" s="12">
        <v>35600</v>
      </c>
      <c r="H60" s="12">
        <f>G60+G60*0.1</f>
        <v>39160</v>
      </c>
      <c r="I60" s="7"/>
      <c r="J60" s="7"/>
      <c r="K60" s="7"/>
      <c r="L60" s="7">
        <v>39160</v>
      </c>
      <c r="M60" s="7"/>
      <c r="N60" s="7"/>
      <c r="O60" s="7"/>
      <c r="P60" s="8"/>
    </row>
    <row r="61" spans="1:16" ht="26.25" customHeight="1" x14ac:dyDescent="0.3">
      <c r="A61" s="9"/>
      <c r="B61" s="10">
        <v>20052</v>
      </c>
      <c r="C61" s="10" t="s">
        <v>64</v>
      </c>
      <c r="D61" s="10" t="s">
        <v>64</v>
      </c>
      <c r="E61" s="10">
        <v>6</v>
      </c>
      <c r="F61" s="10">
        <v>27.5</v>
      </c>
      <c r="G61" s="7">
        <f>SUM(G62:G67)</f>
        <v>2021118.9814814813</v>
      </c>
      <c r="H61" s="7">
        <v>2223500</v>
      </c>
      <c r="I61" s="7">
        <f>G61/N61*100</f>
        <v>123.23896228545618</v>
      </c>
      <c r="J61" s="7">
        <f>(H61/N61)*100</f>
        <v>135.57926829268291</v>
      </c>
      <c r="K61" s="7">
        <v>614300</v>
      </c>
      <c r="L61" s="7">
        <v>2837800</v>
      </c>
      <c r="M61" s="7">
        <v>1198000</v>
      </c>
      <c r="N61" s="7">
        <v>1640000</v>
      </c>
      <c r="O61" s="7"/>
      <c r="P61" s="8"/>
    </row>
    <row r="62" spans="1:16" ht="26.25" customHeight="1" x14ac:dyDescent="0.3">
      <c r="A62" s="9"/>
      <c r="B62" s="10"/>
      <c r="C62" s="10" t="s">
        <v>23</v>
      </c>
      <c r="D62" s="10" t="s">
        <v>24</v>
      </c>
      <c r="E62" s="10">
        <v>1</v>
      </c>
      <c r="F62" s="10"/>
      <c r="G62" s="12">
        <v>7994.4444444444398</v>
      </c>
      <c r="H62" s="7">
        <v>8900</v>
      </c>
      <c r="I62" s="7"/>
      <c r="J62" s="7"/>
      <c r="K62" s="7"/>
      <c r="L62" s="7">
        <v>8900</v>
      </c>
      <c r="M62" s="7"/>
      <c r="N62" s="7"/>
      <c r="O62" s="7"/>
      <c r="P62" s="8"/>
    </row>
    <row r="63" spans="1:16" ht="26.25" customHeight="1" x14ac:dyDescent="0.3">
      <c r="A63" s="9"/>
      <c r="B63" s="10"/>
      <c r="C63" s="10" t="s">
        <v>42</v>
      </c>
      <c r="D63" s="10" t="s">
        <v>43</v>
      </c>
      <c r="E63" s="10">
        <v>1</v>
      </c>
      <c r="F63" s="10"/>
      <c r="G63" s="12">
        <v>115000</v>
      </c>
      <c r="H63" s="7">
        <v>126500</v>
      </c>
      <c r="I63" s="7"/>
      <c r="J63" s="7"/>
      <c r="K63" s="7"/>
      <c r="L63" s="7">
        <v>126500</v>
      </c>
      <c r="M63" s="7"/>
      <c r="N63" s="7"/>
      <c r="O63" s="7"/>
      <c r="P63" s="8"/>
    </row>
    <row r="64" spans="1:16" ht="26.25" customHeight="1" x14ac:dyDescent="0.3">
      <c r="A64" s="9"/>
      <c r="B64" s="10"/>
      <c r="C64" s="10" t="s">
        <v>65</v>
      </c>
      <c r="D64" s="10" t="s">
        <v>66</v>
      </c>
      <c r="E64" s="10">
        <v>1</v>
      </c>
      <c r="F64" s="10"/>
      <c r="G64" s="12">
        <v>43124.537037037</v>
      </c>
      <c r="H64" s="7">
        <v>47600</v>
      </c>
      <c r="I64" s="7"/>
      <c r="J64" s="7"/>
      <c r="K64" s="7"/>
      <c r="L64" s="7">
        <v>47600</v>
      </c>
      <c r="M64" s="7"/>
      <c r="N64" s="7"/>
      <c r="O64" s="7"/>
      <c r="P64" s="8"/>
    </row>
    <row r="65" spans="1:16" ht="26.25" customHeight="1" x14ac:dyDescent="0.3">
      <c r="A65" s="9"/>
      <c r="B65" s="10"/>
      <c r="C65" s="10" t="s">
        <v>67</v>
      </c>
      <c r="D65" s="11" t="s">
        <v>68</v>
      </c>
      <c r="E65" s="10">
        <v>1</v>
      </c>
      <c r="F65" s="10"/>
      <c r="G65" s="12">
        <v>1180000</v>
      </c>
      <c r="H65" s="7">
        <v>1298000</v>
      </c>
      <c r="I65" s="7"/>
      <c r="J65" s="7"/>
      <c r="K65" s="7"/>
      <c r="L65" s="7">
        <v>1298000</v>
      </c>
      <c r="M65" s="7"/>
      <c r="N65" s="7"/>
      <c r="O65" s="7"/>
      <c r="P65" s="15" t="s">
        <v>70</v>
      </c>
    </row>
    <row r="66" spans="1:16" ht="26.25" customHeight="1" x14ac:dyDescent="0.3">
      <c r="A66" s="9"/>
      <c r="B66" s="10"/>
      <c r="C66" s="10" t="s">
        <v>49</v>
      </c>
      <c r="D66" s="10" t="s">
        <v>50</v>
      </c>
      <c r="E66" s="10">
        <v>1</v>
      </c>
      <c r="F66" s="10"/>
      <c r="G66" s="12">
        <v>20000</v>
      </c>
      <c r="H66" s="7">
        <v>22000</v>
      </c>
      <c r="I66" s="7"/>
      <c r="J66" s="7"/>
      <c r="K66" s="7"/>
      <c r="L66" s="7">
        <v>22000</v>
      </c>
      <c r="M66" s="7"/>
      <c r="N66" s="7"/>
      <c r="O66" s="7"/>
      <c r="P66" s="8"/>
    </row>
    <row r="67" spans="1:16" ht="26.25" customHeight="1" x14ac:dyDescent="0.3">
      <c r="A67" s="9"/>
      <c r="B67" s="10"/>
      <c r="C67" s="10" t="s">
        <v>59</v>
      </c>
      <c r="D67" s="10" t="s">
        <v>60</v>
      </c>
      <c r="E67" s="10">
        <v>1</v>
      </c>
      <c r="F67" s="10"/>
      <c r="G67" s="12">
        <v>655000</v>
      </c>
      <c r="H67" s="7">
        <v>720500</v>
      </c>
      <c r="I67" s="7"/>
      <c r="J67" s="7"/>
      <c r="K67" s="7"/>
      <c r="L67" s="7">
        <v>720500</v>
      </c>
      <c r="M67" s="7"/>
      <c r="N67" s="7"/>
      <c r="O67" s="7"/>
      <c r="P67" s="8"/>
    </row>
    <row r="68" spans="1:16" ht="26.25" customHeight="1" x14ac:dyDescent="0.3">
      <c r="A68" s="9"/>
      <c r="B68" s="10"/>
      <c r="C68" s="10"/>
      <c r="D68" s="10"/>
      <c r="E68" s="10"/>
      <c r="F68" s="10"/>
      <c r="G68" s="12"/>
      <c r="H68" s="7"/>
      <c r="I68" s="7"/>
      <c r="J68" s="7"/>
      <c r="K68" s="7"/>
      <c r="L68" s="7"/>
      <c r="M68" s="7"/>
      <c r="N68" s="7"/>
      <c r="O68" s="7"/>
      <c r="P68" s="8"/>
    </row>
    <row r="69" spans="1:16" ht="26.25" customHeight="1" x14ac:dyDescent="0.3">
      <c r="A69" s="9"/>
      <c r="B69" s="10">
        <v>20053</v>
      </c>
      <c r="C69" s="10" t="s">
        <v>71</v>
      </c>
      <c r="D69" s="10" t="s">
        <v>71</v>
      </c>
      <c r="E69" s="10">
        <v>3</v>
      </c>
      <c r="F69" s="10">
        <v>14</v>
      </c>
      <c r="G69" s="7">
        <f>SUM(G70:G72)</f>
        <v>427437.5</v>
      </c>
      <c r="H69" s="7">
        <v>470400</v>
      </c>
      <c r="I69" s="7">
        <f>G69/N69*100</f>
        <v>65.759615384615387</v>
      </c>
      <c r="J69" s="7">
        <f>(H69/N69)*100</f>
        <v>72.369230769230768</v>
      </c>
      <c r="K69" s="7">
        <v>312700</v>
      </c>
      <c r="L69" s="7">
        <v>783100</v>
      </c>
      <c r="M69" s="7">
        <v>134000</v>
      </c>
      <c r="N69" s="7">
        <v>650000</v>
      </c>
      <c r="O69" s="7"/>
      <c r="P69" s="8"/>
    </row>
    <row r="70" spans="1:16" ht="26.25" customHeight="1" x14ac:dyDescent="0.3">
      <c r="A70" s="9"/>
      <c r="B70" s="10"/>
      <c r="C70" s="10" t="s">
        <v>25</v>
      </c>
      <c r="D70" s="10" t="s">
        <v>26</v>
      </c>
      <c r="E70" s="10">
        <v>1</v>
      </c>
      <c r="F70" s="10"/>
      <c r="G70" s="12">
        <v>390000</v>
      </c>
      <c r="H70" s="7">
        <v>429000</v>
      </c>
      <c r="I70" s="7"/>
      <c r="J70" s="7"/>
      <c r="K70" s="7"/>
      <c r="L70" s="7">
        <v>429000</v>
      </c>
      <c r="M70" s="7"/>
      <c r="N70" s="7"/>
      <c r="O70" s="7"/>
      <c r="P70" s="8"/>
    </row>
    <row r="71" spans="1:16" ht="26.25" customHeight="1" x14ac:dyDescent="0.3">
      <c r="A71" s="9"/>
      <c r="B71" s="10"/>
      <c r="C71" s="10" t="s">
        <v>72</v>
      </c>
      <c r="D71" s="10" t="s">
        <v>73</v>
      </c>
      <c r="E71" s="10">
        <v>1</v>
      </c>
      <c r="F71" s="10"/>
      <c r="G71" s="12">
        <v>5220</v>
      </c>
      <c r="H71" s="7">
        <v>5800</v>
      </c>
      <c r="I71" s="7"/>
      <c r="J71" s="7"/>
      <c r="K71" s="7"/>
      <c r="L71" s="7">
        <v>5800</v>
      </c>
      <c r="M71" s="7"/>
      <c r="N71" s="7"/>
      <c r="O71" s="7"/>
      <c r="P71" s="8"/>
    </row>
    <row r="72" spans="1:16" ht="26.25" customHeight="1" x14ac:dyDescent="0.3">
      <c r="A72" s="9"/>
      <c r="B72" s="10"/>
      <c r="C72" s="10" t="s">
        <v>74</v>
      </c>
      <c r="D72" s="10" t="s">
        <v>75</v>
      </c>
      <c r="E72" s="10">
        <v>1</v>
      </c>
      <c r="F72" s="10"/>
      <c r="G72" s="12">
        <v>32217.5</v>
      </c>
      <c r="H72" s="7">
        <v>35600</v>
      </c>
      <c r="I72" s="7"/>
      <c r="J72" s="7"/>
      <c r="K72" s="7"/>
      <c r="L72" s="7">
        <v>35600</v>
      </c>
      <c r="M72" s="7"/>
      <c r="N72" s="7"/>
      <c r="O72" s="7"/>
      <c r="P72" s="8"/>
    </row>
    <row r="73" spans="1:16" ht="26.25" customHeight="1" x14ac:dyDescent="0.3">
      <c r="A73" s="9"/>
      <c r="B73" s="10"/>
      <c r="C73" s="10"/>
      <c r="D73" s="10"/>
      <c r="E73" s="10"/>
      <c r="F73" s="10"/>
      <c r="G73" s="12"/>
      <c r="H73" s="12"/>
      <c r="I73" s="12"/>
      <c r="J73" s="12"/>
      <c r="K73" s="12"/>
      <c r="L73" s="12"/>
      <c r="M73" s="12"/>
      <c r="N73" s="12"/>
      <c r="O73" s="12"/>
      <c r="P73" s="14"/>
    </row>
    <row r="74" spans="1:16" ht="26.25" customHeight="1" x14ac:dyDescent="0.3">
      <c r="A74" s="9"/>
      <c r="B74" s="10">
        <v>20054</v>
      </c>
      <c r="C74" s="10" t="s">
        <v>76</v>
      </c>
      <c r="D74" s="10" t="s">
        <v>76</v>
      </c>
      <c r="E74" s="10">
        <v>7</v>
      </c>
      <c r="F74" s="10">
        <v>18.5</v>
      </c>
      <c r="G74" s="7">
        <f>SUM(G75:G81)</f>
        <v>852957.03703703696</v>
      </c>
      <c r="H74" s="7">
        <f>SUM(H75:H81)</f>
        <v>938460</v>
      </c>
      <c r="I74" s="7">
        <f>G74/N74*100</f>
        <v>87.036432350718059</v>
      </c>
      <c r="J74" s="7">
        <f>(H74/N74)*100</f>
        <v>95.761224489795921</v>
      </c>
      <c r="K74" s="12">
        <v>413200</v>
      </c>
      <c r="L74" s="12">
        <f>SUM(K74,H74)</f>
        <v>1351660</v>
      </c>
      <c r="M74" s="7">
        <f>L74-N74</f>
        <v>371660</v>
      </c>
      <c r="N74" s="12">
        <v>980000</v>
      </c>
      <c r="O74" s="12">
        <v>0</v>
      </c>
      <c r="P74" s="14"/>
    </row>
    <row r="75" spans="1:16" ht="26.25" customHeight="1" x14ac:dyDescent="0.3">
      <c r="A75" s="9"/>
      <c r="B75" s="10"/>
      <c r="C75" s="10" t="s">
        <v>77</v>
      </c>
      <c r="D75" s="11" t="s">
        <v>78</v>
      </c>
      <c r="E75" s="10">
        <v>1</v>
      </c>
      <c r="F75" s="10"/>
      <c r="G75" s="12">
        <v>9003.7037037037007</v>
      </c>
      <c r="H75" s="12">
        <v>10000</v>
      </c>
      <c r="I75" s="12"/>
      <c r="J75" s="12"/>
      <c r="K75" s="12"/>
      <c r="L75" s="12">
        <v>10000</v>
      </c>
      <c r="M75" s="12"/>
      <c r="N75" s="12"/>
      <c r="O75" s="12"/>
      <c r="P75" s="13" t="s">
        <v>79</v>
      </c>
    </row>
    <row r="76" spans="1:16" ht="26.25" customHeight="1" x14ac:dyDescent="0.3">
      <c r="A76" s="17"/>
      <c r="B76" s="10"/>
      <c r="C76" s="10" t="s">
        <v>80</v>
      </c>
      <c r="D76" s="10" t="s">
        <v>81</v>
      </c>
      <c r="E76" s="10">
        <v>1</v>
      </c>
      <c r="F76" s="10"/>
      <c r="G76" s="12">
        <v>16353.333333333299</v>
      </c>
      <c r="H76" s="12">
        <v>18100</v>
      </c>
      <c r="I76" s="12"/>
      <c r="J76" s="12"/>
      <c r="K76" s="12"/>
      <c r="L76" s="12">
        <v>18100</v>
      </c>
      <c r="M76" s="12"/>
      <c r="N76" s="12"/>
      <c r="O76" s="12"/>
      <c r="P76" s="14"/>
    </row>
    <row r="77" spans="1:16" ht="26.25" customHeight="1" x14ac:dyDescent="0.3">
      <c r="A77" s="9"/>
      <c r="B77" s="10"/>
      <c r="C77" s="10" t="s">
        <v>42</v>
      </c>
      <c r="D77" s="10" t="s">
        <v>43</v>
      </c>
      <c r="E77" s="10">
        <v>1</v>
      </c>
      <c r="F77" s="10"/>
      <c r="G77" s="12">
        <v>115000</v>
      </c>
      <c r="H77" s="12">
        <v>126500</v>
      </c>
      <c r="I77" s="12"/>
      <c r="J77" s="12"/>
      <c r="K77" s="12"/>
      <c r="L77" s="12">
        <v>126500</v>
      </c>
      <c r="M77" s="12"/>
      <c r="N77" s="12"/>
      <c r="O77" s="12"/>
      <c r="P77" s="14"/>
    </row>
    <row r="78" spans="1:16" ht="26.25" customHeight="1" x14ac:dyDescent="0.3">
      <c r="A78" s="9"/>
      <c r="B78" s="10"/>
      <c r="C78" s="10"/>
      <c r="D78" s="11" t="s">
        <v>240</v>
      </c>
      <c r="E78" s="10">
        <v>1</v>
      </c>
      <c r="F78" s="10"/>
      <c r="G78" s="12">
        <v>35600</v>
      </c>
      <c r="H78" s="12">
        <f>G78+G78*0.1</f>
        <v>39160</v>
      </c>
      <c r="I78" s="12"/>
      <c r="J78" s="12"/>
      <c r="K78" s="12"/>
      <c r="L78" s="12">
        <v>39160</v>
      </c>
      <c r="M78" s="12"/>
      <c r="N78" s="12"/>
      <c r="O78" s="12"/>
      <c r="P78" s="14"/>
    </row>
    <row r="79" spans="1:16" ht="26.25" customHeight="1" x14ac:dyDescent="0.3">
      <c r="A79" s="9"/>
      <c r="B79" s="10"/>
      <c r="C79" s="10" t="s">
        <v>49</v>
      </c>
      <c r="D79" s="10" t="s">
        <v>50</v>
      </c>
      <c r="E79" s="10">
        <v>1</v>
      </c>
      <c r="F79" s="10"/>
      <c r="G79" s="12">
        <v>20000</v>
      </c>
      <c r="H79" s="12">
        <v>22000</v>
      </c>
      <c r="I79" s="12"/>
      <c r="J79" s="12"/>
      <c r="K79" s="12"/>
      <c r="L79" s="12">
        <v>22000</v>
      </c>
      <c r="M79" s="12"/>
      <c r="N79" s="12"/>
      <c r="O79" s="12"/>
      <c r="P79" s="14"/>
    </row>
    <row r="80" spans="1:16" ht="26.25" customHeight="1" x14ac:dyDescent="0.3">
      <c r="A80" s="9"/>
      <c r="B80" s="10"/>
      <c r="C80" s="10" t="s">
        <v>82</v>
      </c>
      <c r="D80" s="11" t="s">
        <v>83</v>
      </c>
      <c r="E80" s="10">
        <v>1</v>
      </c>
      <c r="F80" s="10"/>
      <c r="G80" s="12">
        <v>470000</v>
      </c>
      <c r="H80" s="12">
        <f>G80+G80*0.1</f>
        <v>517000</v>
      </c>
      <c r="I80" s="12"/>
      <c r="J80" s="12"/>
      <c r="K80" s="12"/>
      <c r="L80" s="12">
        <v>517000</v>
      </c>
      <c r="M80" s="12"/>
      <c r="N80" s="12"/>
      <c r="O80" s="12"/>
      <c r="P80" s="13" t="s">
        <v>241</v>
      </c>
    </row>
    <row r="81" spans="1:16" ht="26.25" customHeight="1" x14ac:dyDescent="0.3">
      <c r="A81" s="9"/>
      <c r="B81" s="10"/>
      <c r="C81" s="10" t="s">
        <v>54</v>
      </c>
      <c r="D81" s="11" t="s">
        <v>55</v>
      </c>
      <c r="E81" s="10">
        <v>1</v>
      </c>
      <c r="F81" s="10"/>
      <c r="G81" s="12">
        <v>187000</v>
      </c>
      <c r="H81" s="12">
        <f>G81+G81*0.1</f>
        <v>205700</v>
      </c>
      <c r="I81" s="12"/>
      <c r="J81" s="12"/>
      <c r="K81" s="12"/>
      <c r="L81" s="12">
        <v>205700</v>
      </c>
      <c r="M81" s="12"/>
      <c r="N81" s="12"/>
      <c r="O81" s="12"/>
      <c r="P81" s="13" t="s">
        <v>85</v>
      </c>
    </row>
    <row r="82" spans="1:16" ht="26.25" customHeight="1" x14ac:dyDescent="0.3">
      <c r="A82" s="9"/>
      <c r="B82" s="10"/>
      <c r="C82" s="10"/>
      <c r="D82" s="10"/>
      <c r="E82" s="10"/>
      <c r="F82" s="10"/>
      <c r="G82" s="12"/>
      <c r="H82" s="7"/>
      <c r="I82" s="7"/>
      <c r="J82" s="7"/>
      <c r="K82" s="7"/>
      <c r="L82" s="7"/>
      <c r="M82" s="7"/>
      <c r="N82" s="7"/>
      <c r="O82" s="7"/>
      <c r="P82" s="8"/>
    </row>
    <row r="83" spans="1:16" ht="26.25" customHeight="1" x14ac:dyDescent="0.3">
      <c r="A83" s="9"/>
      <c r="B83" s="10">
        <v>20064</v>
      </c>
      <c r="C83" s="10" t="s">
        <v>86</v>
      </c>
      <c r="D83" s="10" t="s">
        <v>87</v>
      </c>
      <c r="E83" s="10">
        <v>5</v>
      </c>
      <c r="F83" s="10">
        <v>28</v>
      </c>
      <c r="G83" s="7">
        <f>SUM(G84:G88)</f>
        <v>3553623.165349144</v>
      </c>
      <c r="H83" s="7">
        <f>SUM(H84:H88)</f>
        <v>3909600</v>
      </c>
      <c r="I83" s="7">
        <f>G83/N83*100</f>
        <v>63.344441450073873</v>
      </c>
      <c r="J83" s="7">
        <f>(H83/N83)*100</f>
        <v>69.689839572192511</v>
      </c>
      <c r="K83" s="7">
        <v>1251000</v>
      </c>
      <c r="L83" s="12">
        <f>SUM(K83,H83)</f>
        <v>5160600</v>
      </c>
      <c r="M83" s="7">
        <v>0</v>
      </c>
      <c r="N83" s="7">
        <v>5610000</v>
      </c>
      <c r="O83" s="12">
        <f>L83-N83</f>
        <v>-449400</v>
      </c>
      <c r="P83" s="8"/>
    </row>
    <row r="84" spans="1:16" ht="26.25" customHeight="1" x14ac:dyDescent="0.3">
      <c r="A84" s="9"/>
      <c r="B84" s="10"/>
      <c r="C84" s="10" t="s">
        <v>88</v>
      </c>
      <c r="D84" s="10" t="s">
        <v>89</v>
      </c>
      <c r="E84" s="10">
        <v>1</v>
      </c>
      <c r="F84" s="10"/>
      <c r="G84" s="12">
        <v>2960000</v>
      </c>
      <c r="H84" s="7">
        <v>3256000</v>
      </c>
      <c r="I84" s="7"/>
      <c r="J84" s="7"/>
      <c r="K84" s="7"/>
      <c r="L84" s="7">
        <v>3256000</v>
      </c>
      <c r="M84" s="7"/>
      <c r="N84" s="7"/>
      <c r="O84" s="7"/>
      <c r="P84" s="8"/>
    </row>
    <row r="85" spans="1:16" ht="26.25" customHeight="1" x14ac:dyDescent="0.3">
      <c r="A85" s="9"/>
      <c r="B85" s="10"/>
      <c r="C85" s="10" t="s">
        <v>90</v>
      </c>
      <c r="D85" s="10" t="s">
        <v>91</v>
      </c>
      <c r="E85" s="10">
        <v>1</v>
      </c>
      <c r="F85" s="10"/>
      <c r="G85" s="12">
        <v>31000</v>
      </c>
      <c r="H85" s="7">
        <v>34100</v>
      </c>
      <c r="I85" s="7"/>
      <c r="J85" s="7"/>
      <c r="K85" s="7"/>
      <c r="L85" s="7">
        <v>34100</v>
      </c>
      <c r="M85" s="7"/>
      <c r="N85" s="7"/>
      <c r="O85" s="7"/>
      <c r="P85" s="8"/>
    </row>
    <row r="86" spans="1:16" ht="26.25" customHeight="1" x14ac:dyDescent="0.3">
      <c r="A86" s="9"/>
      <c r="B86" s="10"/>
      <c r="C86" s="10" t="s">
        <v>92</v>
      </c>
      <c r="D86" s="11" t="s">
        <v>93</v>
      </c>
      <c r="E86" s="10">
        <v>1</v>
      </c>
      <c r="F86" s="10"/>
      <c r="G86" s="12">
        <v>146000</v>
      </c>
      <c r="H86" s="12">
        <f>G86+G86*0.1</f>
        <v>160600</v>
      </c>
      <c r="I86" s="7"/>
      <c r="J86" s="7"/>
      <c r="K86" s="7"/>
      <c r="L86" s="7">
        <v>160600</v>
      </c>
      <c r="M86" s="7"/>
      <c r="N86" s="7"/>
      <c r="O86" s="7"/>
      <c r="P86" s="15" t="s">
        <v>94</v>
      </c>
    </row>
    <row r="87" spans="1:16" ht="26.25" customHeight="1" x14ac:dyDescent="0.3">
      <c r="A87" s="9"/>
      <c r="B87" s="10"/>
      <c r="C87" s="10" t="s">
        <v>54</v>
      </c>
      <c r="D87" s="11" t="s">
        <v>55</v>
      </c>
      <c r="E87" s="10">
        <v>1</v>
      </c>
      <c r="F87" s="10"/>
      <c r="G87" s="12">
        <v>187000</v>
      </c>
      <c r="H87" s="12">
        <f>G87+G87*0.1</f>
        <v>205700</v>
      </c>
      <c r="I87" s="7"/>
      <c r="J87" s="7"/>
      <c r="K87" s="7"/>
      <c r="L87" s="7">
        <v>205700</v>
      </c>
      <c r="M87" s="7"/>
      <c r="N87" s="7"/>
      <c r="O87" s="7"/>
      <c r="P87" s="15" t="s">
        <v>95</v>
      </c>
    </row>
    <row r="88" spans="1:16" ht="26.25" customHeight="1" x14ac:dyDescent="0.3">
      <c r="A88" s="9"/>
      <c r="B88" s="10"/>
      <c r="C88" s="10" t="s">
        <v>96</v>
      </c>
      <c r="D88" s="10" t="s">
        <v>97</v>
      </c>
      <c r="E88" s="10">
        <v>1</v>
      </c>
      <c r="F88" s="10"/>
      <c r="G88" s="12">
        <v>229623.16534914399</v>
      </c>
      <c r="H88" s="7">
        <v>253200</v>
      </c>
      <c r="I88" s="7"/>
      <c r="J88" s="7"/>
      <c r="K88" s="7"/>
      <c r="L88" s="7">
        <v>253200</v>
      </c>
      <c r="M88" s="7"/>
      <c r="N88" s="7"/>
      <c r="O88" s="7"/>
      <c r="P88" s="8"/>
    </row>
    <row r="89" spans="1:16" ht="26.25" customHeight="1" x14ac:dyDescent="0.3">
      <c r="A89" s="9"/>
      <c r="B89" s="10"/>
      <c r="C89" s="10"/>
      <c r="D89" s="10"/>
      <c r="E89" s="10"/>
      <c r="F89" s="10"/>
      <c r="G89" s="12"/>
      <c r="H89" s="7"/>
      <c r="I89" s="7"/>
      <c r="J89" s="7"/>
      <c r="K89" s="7"/>
      <c r="L89" s="7"/>
      <c r="M89" s="7"/>
      <c r="N89" s="7"/>
      <c r="O89" s="7"/>
      <c r="P89" s="8"/>
    </row>
    <row r="90" spans="1:16" ht="26.25" customHeight="1" x14ac:dyDescent="0.3">
      <c r="A90" s="9"/>
      <c r="B90" s="10">
        <v>20093</v>
      </c>
      <c r="C90" s="10" t="s">
        <v>98</v>
      </c>
      <c r="D90" s="10" t="s">
        <v>98</v>
      </c>
      <c r="E90" s="10">
        <v>5</v>
      </c>
      <c r="F90" s="10">
        <v>29</v>
      </c>
      <c r="G90" s="7">
        <f>SUM(G91:G95)</f>
        <v>3553623.165349144</v>
      </c>
      <c r="H90" s="7">
        <f>SUM(H91:H95)</f>
        <v>3909600</v>
      </c>
      <c r="I90" s="7">
        <f>G90/N90*100</f>
        <v>62.344266058756915</v>
      </c>
      <c r="J90" s="7">
        <f>(H90/N90)*100</f>
        <v>68.589473684210517</v>
      </c>
      <c r="K90" s="26">
        <v>647800</v>
      </c>
      <c r="L90" s="12">
        <f>SUM(K90,H90)</f>
        <v>4557400</v>
      </c>
      <c r="M90" s="7">
        <v>0</v>
      </c>
      <c r="N90" s="7">
        <v>5700000</v>
      </c>
      <c r="O90" s="12">
        <f>L90-N90</f>
        <v>-1142600</v>
      </c>
      <c r="P90" s="8"/>
    </row>
    <row r="91" spans="1:16" ht="26.25" customHeight="1" x14ac:dyDescent="0.3">
      <c r="A91" s="9"/>
      <c r="B91" s="10"/>
      <c r="C91" s="10" t="s">
        <v>88</v>
      </c>
      <c r="D91" s="10" t="s">
        <v>89</v>
      </c>
      <c r="E91" s="10">
        <v>1</v>
      </c>
      <c r="F91" s="10"/>
      <c r="G91" s="12">
        <v>2960000</v>
      </c>
      <c r="H91" s="7">
        <v>3256000</v>
      </c>
      <c r="I91" s="7"/>
      <c r="J91" s="7"/>
      <c r="K91" s="7"/>
      <c r="L91" s="7">
        <v>3256000</v>
      </c>
      <c r="M91" s="7"/>
      <c r="N91" s="7"/>
      <c r="O91" s="7"/>
      <c r="P91" s="25" t="s">
        <v>242</v>
      </c>
    </row>
    <row r="92" spans="1:16" ht="26.25" customHeight="1" x14ac:dyDescent="0.3">
      <c r="A92" s="9"/>
      <c r="B92" s="10"/>
      <c r="C92" s="10" t="s">
        <v>90</v>
      </c>
      <c r="D92" s="10" t="s">
        <v>91</v>
      </c>
      <c r="E92" s="10">
        <v>1</v>
      </c>
      <c r="F92" s="10"/>
      <c r="G92" s="12">
        <v>31000</v>
      </c>
      <c r="H92" s="7">
        <v>34100</v>
      </c>
      <c r="I92" s="7"/>
      <c r="J92" s="7"/>
      <c r="K92" s="7"/>
      <c r="L92" s="7">
        <v>34100</v>
      </c>
      <c r="M92" s="7"/>
      <c r="N92" s="7"/>
      <c r="O92" s="7"/>
      <c r="P92" s="8"/>
    </row>
    <row r="93" spans="1:16" ht="26.25" customHeight="1" x14ac:dyDescent="0.3">
      <c r="A93" s="9"/>
      <c r="B93" s="10"/>
      <c r="C93" s="10" t="s">
        <v>92</v>
      </c>
      <c r="D93" s="11" t="s">
        <v>93</v>
      </c>
      <c r="E93" s="10">
        <v>1</v>
      </c>
      <c r="F93" s="10"/>
      <c r="G93" s="12">
        <v>146000</v>
      </c>
      <c r="H93" s="12">
        <f>G93+G93*0.1</f>
        <v>160600</v>
      </c>
      <c r="I93" s="7"/>
      <c r="J93" s="7"/>
      <c r="K93" s="7"/>
      <c r="L93" s="7">
        <v>160600</v>
      </c>
      <c r="M93" s="7"/>
      <c r="N93" s="7"/>
      <c r="O93" s="7"/>
      <c r="P93" s="8"/>
    </row>
    <row r="94" spans="1:16" ht="26.25" customHeight="1" x14ac:dyDescent="0.3">
      <c r="A94" s="9"/>
      <c r="B94" s="10"/>
      <c r="C94" s="10" t="s">
        <v>54</v>
      </c>
      <c r="D94" s="11" t="s">
        <v>55</v>
      </c>
      <c r="E94" s="10">
        <v>1</v>
      </c>
      <c r="F94" s="10"/>
      <c r="G94" s="12">
        <v>187000</v>
      </c>
      <c r="H94" s="12">
        <f>G94+G94*0.1</f>
        <v>205700</v>
      </c>
      <c r="I94" s="7"/>
      <c r="J94" s="7"/>
      <c r="K94" s="7"/>
      <c r="L94" s="7">
        <v>205700</v>
      </c>
      <c r="M94" s="7"/>
      <c r="N94" s="7"/>
      <c r="O94" s="7"/>
      <c r="P94" s="8"/>
    </row>
    <row r="95" spans="1:16" ht="26.25" customHeight="1" x14ac:dyDescent="0.3">
      <c r="A95" s="9"/>
      <c r="B95" s="10"/>
      <c r="C95" s="10" t="s">
        <v>96</v>
      </c>
      <c r="D95" s="10" t="s">
        <v>97</v>
      </c>
      <c r="E95" s="10">
        <v>1</v>
      </c>
      <c r="F95" s="10"/>
      <c r="G95" s="12">
        <v>229623.16534914399</v>
      </c>
      <c r="H95" s="7">
        <v>253200</v>
      </c>
      <c r="I95" s="7"/>
      <c r="J95" s="7"/>
      <c r="K95" s="7"/>
      <c r="L95" s="7">
        <v>253200</v>
      </c>
      <c r="M95" s="7"/>
      <c r="N95" s="7"/>
      <c r="O95" s="7"/>
      <c r="P95" s="8"/>
    </row>
    <row r="96" spans="1:16" ht="26.25" customHeight="1" x14ac:dyDescent="0.3">
      <c r="A96" s="9"/>
      <c r="B96" s="10"/>
      <c r="C96" s="10"/>
      <c r="D96" s="10"/>
      <c r="E96" s="10"/>
      <c r="F96" s="10"/>
      <c r="G96" s="12"/>
      <c r="H96" s="7"/>
      <c r="I96" s="7"/>
      <c r="J96" s="7"/>
      <c r="K96" s="7"/>
      <c r="L96" s="7"/>
      <c r="M96" s="7"/>
      <c r="N96" s="7"/>
      <c r="O96" s="7"/>
      <c r="P96" s="8"/>
    </row>
    <row r="97" spans="1:16" ht="26.25" customHeight="1" x14ac:dyDescent="0.3">
      <c r="A97" s="9"/>
      <c r="B97" s="10">
        <v>20091</v>
      </c>
      <c r="C97" s="10" t="s">
        <v>99</v>
      </c>
      <c r="D97" s="10" t="s">
        <v>99</v>
      </c>
      <c r="E97" s="10">
        <v>3</v>
      </c>
      <c r="F97" s="10">
        <v>12.5</v>
      </c>
      <c r="G97" s="7">
        <f>SUM(G98:G100)</f>
        <v>430937.5</v>
      </c>
      <c r="H97" s="7">
        <f>SUM(H98:H100)</f>
        <v>474200</v>
      </c>
      <c r="I97" s="7">
        <f>G97/N97*100</f>
        <v>82.87259615384616</v>
      </c>
      <c r="J97" s="7">
        <f>(H97/N97)*100</f>
        <v>91.192307692307693</v>
      </c>
      <c r="K97" s="7">
        <v>279200</v>
      </c>
      <c r="L97" s="12">
        <f>SUM(K97,H97)</f>
        <v>753400</v>
      </c>
      <c r="M97" s="7">
        <f>L97-N97</f>
        <v>233400</v>
      </c>
      <c r="N97" s="7">
        <v>520000</v>
      </c>
      <c r="O97" s="7"/>
      <c r="P97" s="8"/>
    </row>
    <row r="98" spans="1:16" ht="26.25" customHeight="1" x14ac:dyDescent="0.3">
      <c r="A98" s="9"/>
      <c r="B98" s="10"/>
      <c r="C98" s="10" t="s">
        <v>72</v>
      </c>
      <c r="D98" s="10" t="s">
        <v>73</v>
      </c>
      <c r="E98" s="10">
        <v>1</v>
      </c>
      <c r="F98" s="10"/>
      <c r="G98" s="12">
        <v>5220</v>
      </c>
      <c r="H98" s="7">
        <v>5800</v>
      </c>
      <c r="I98" s="7"/>
      <c r="J98" s="7"/>
      <c r="K98" s="7"/>
      <c r="L98" s="7">
        <v>5800</v>
      </c>
      <c r="M98" s="7"/>
      <c r="N98" s="7"/>
      <c r="O98" s="7"/>
      <c r="P98" s="8"/>
    </row>
    <row r="99" spans="1:16" ht="26.25" customHeight="1" x14ac:dyDescent="0.3">
      <c r="A99" s="9"/>
      <c r="B99" s="10"/>
      <c r="C99" s="10" t="s">
        <v>100</v>
      </c>
      <c r="D99" s="10" t="s">
        <v>101</v>
      </c>
      <c r="E99" s="10">
        <v>1</v>
      </c>
      <c r="F99" s="10"/>
      <c r="G99" s="12">
        <v>35717.5</v>
      </c>
      <c r="H99" s="7">
        <v>39400</v>
      </c>
      <c r="I99" s="7"/>
      <c r="J99" s="7"/>
      <c r="K99" s="7"/>
      <c r="L99" s="7">
        <v>39400</v>
      </c>
      <c r="M99" s="7"/>
      <c r="N99" s="7"/>
      <c r="O99" s="7"/>
      <c r="P99" s="8"/>
    </row>
    <row r="100" spans="1:16" ht="26.25" customHeight="1" x14ac:dyDescent="0.3">
      <c r="A100" s="9"/>
      <c r="B100" s="10"/>
      <c r="C100" s="10" t="s">
        <v>102</v>
      </c>
      <c r="D100" s="11" t="s">
        <v>26</v>
      </c>
      <c r="E100" s="10">
        <v>1</v>
      </c>
      <c r="F100" s="10"/>
      <c r="G100" s="12">
        <v>390000</v>
      </c>
      <c r="H100" s="7">
        <v>429000</v>
      </c>
      <c r="I100" s="7"/>
      <c r="J100" s="7"/>
      <c r="K100" s="7"/>
      <c r="L100" s="7">
        <v>429000</v>
      </c>
      <c r="M100" s="7"/>
      <c r="N100" s="7"/>
      <c r="O100" s="7"/>
      <c r="P100" s="15" t="s">
        <v>104</v>
      </c>
    </row>
    <row r="101" spans="1:16" ht="26.25" customHeight="1" x14ac:dyDescent="0.3">
      <c r="A101" s="9"/>
      <c r="B101" s="10"/>
      <c r="C101" s="10"/>
      <c r="D101" s="10"/>
      <c r="E101" s="10"/>
      <c r="F101" s="10"/>
      <c r="G101" s="12"/>
      <c r="H101" s="7"/>
      <c r="I101" s="7"/>
      <c r="J101" s="7"/>
      <c r="K101" s="7"/>
      <c r="L101" s="7"/>
      <c r="M101" s="7"/>
      <c r="N101" s="7"/>
      <c r="O101" s="7"/>
      <c r="P101" s="8"/>
    </row>
    <row r="102" spans="1:16" ht="26.25" customHeight="1" x14ac:dyDescent="0.3">
      <c r="A102" s="9"/>
      <c r="B102" s="10">
        <v>20092</v>
      </c>
      <c r="C102" s="10" t="s">
        <v>105</v>
      </c>
      <c r="D102" s="10" t="s">
        <v>105</v>
      </c>
      <c r="E102" s="10">
        <v>7</v>
      </c>
      <c r="F102" s="10">
        <v>19</v>
      </c>
      <c r="G102" s="7">
        <f>SUM(G103:G109)</f>
        <v>872074.53703703696</v>
      </c>
      <c r="H102" s="7">
        <f>SUM(H103:H109)</f>
        <v>959600</v>
      </c>
      <c r="I102" s="7">
        <f>G102/N102*100</f>
        <v>105.06922132976348</v>
      </c>
      <c r="J102" s="7">
        <f>(H102/N102)*100</f>
        <v>115.6144578313253</v>
      </c>
      <c r="K102" s="7">
        <v>424400</v>
      </c>
      <c r="L102" s="12">
        <f>SUM(K102,H102)</f>
        <v>1384000</v>
      </c>
      <c r="M102" s="7">
        <f>L102-N102</f>
        <v>554000</v>
      </c>
      <c r="N102" s="7">
        <v>830000</v>
      </c>
      <c r="O102" s="7"/>
      <c r="P102" s="8"/>
    </row>
    <row r="103" spans="1:16" ht="26.25" customHeight="1" x14ac:dyDescent="0.3">
      <c r="A103" s="9"/>
      <c r="B103" s="10"/>
      <c r="C103" s="10" t="s">
        <v>106</v>
      </c>
      <c r="D103" s="10" t="s">
        <v>107</v>
      </c>
      <c r="E103" s="10">
        <v>1</v>
      </c>
      <c r="F103" s="10"/>
      <c r="G103" s="12">
        <v>35717.5</v>
      </c>
      <c r="H103" s="7">
        <v>39400</v>
      </c>
      <c r="I103" s="7"/>
      <c r="J103" s="7"/>
      <c r="K103" s="7"/>
      <c r="L103" s="7">
        <v>39400</v>
      </c>
      <c r="M103" s="7"/>
      <c r="N103" s="7"/>
      <c r="O103" s="7"/>
      <c r="P103" s="8"/>
    </row>
    <row r="104" spans="1:16" ht="26.25" customHeight="1" x14ac:dyDescent="0.3">
      <c r="A104" s="9"/>
      <c r="B104" s="10"/>
      <c r="C104" s="10" t="s">
        <v>80</v>
      </c>
      <c r="D104" s="10" t="s">
        <v>81</v>
      </c>
      <c r="E104" s="10">
        <v>1</v>
      </c>
      <c r="F104" s="10"/>
      <c r="G104" s="12">
        <v>16353.333333333299</v>
      </c>
      <c r="H104" s="7">
        <v>18100</v>
      </c>
      <c r="I104" s="7"/>
      <c r="J104" s="7"/>
      <c r="K104" s="7"/>
      <c r="L104" s="7">
        <v>18100</v>
      </c>
      <c r="M104" s="7"/>
      <c r="N104" s="7"/>
      <c r="O104" s="7"/>
      <c r="P104" s="8"/>
    </row>
    <row r="105" spans="1:16" ht="26.25" customHeight="1" x14ac:dyDescent="0.3">
      <c r="A105" s="9"/>
      <c r="B105" s="10"/>
      <c r="C105" s="10" t="s">
        <v>77</v>
      </c>
      <c r="D105" s="10" t="s">
        <v>78</v>
      </c>
      <c r="E105" s="10">
        <v>1</v>
      </c>
      <c r="F105" s="10"/>
      <c r="G105" s="12">
        <v>9003.7037037037007</v>
      </c>
      <c r="H105" s="7">
        <v>10000</v>
      </c>
      <c r="I105" s="7"/>
      <c r="J105" s="7"/>
      <c r="K105" s="7"/>
      <c r="L105" s="7">
        <v>10000</v>
      </c>
      <c r="M105" s="7"/>
      <c r="N105" s="7"/>
      <c r="O105" s="7"/>
      <c r="P105" s="8"/>
    </row>
    <row r="106" spans="1:16" ht="26.25" customHeight="1" x14ac:dyDescent="0.3">
      <c r="A106" s="9"/>
      <c r="B106" s="10"/>
      <c r="C106" s="10" t="s">
        <v>42</v>
      </c>
      <c r="D106" s="10" t="s">
        <v>43</v>
      </c>
      <c r="E106" s="10">
        <v>1</v>
      </c>
      <c r="F106" s="10"/>
      <c r="G106" s="12">
        <v>115000</v>
      </c>
      <c r="H106" s="7">
        <v>126500</v>
      </c>
      <c r="I106" s="7"/>
      <c r="J106" s="7"/>
      <c r="K106" s="7"/>
      <c r="L106" s="7">
        <v>126500</v>
      </c>
      <c r="M106" s="7"/>
      <c r="N106" s="7"/>
      <c r="O106" s="7"/>
      <c r="P106" s="8"/>
    </row>
    <row r="107" spans="1:16" ht="26.25" customHeight="1" x14ac:dyDescent="0.3">
      <c r="A107" s="9"/>
      <c r="B107" s="10"/>
      <c r="C107" s="10" t="s">
        <v>49</v>
      </c>
      <c r="D107" s="10" t="s">
        <v>50</v>
      </c>
      <c r="E107" s="10">
        <v>1</v>
      </c>
      <c r="F107" s="10"/>
      <c r="G107" s="12">
        <v>20000</v>
      </c>
      <c r="H107" s="7">
        <v>22000</v>
      </c>
      <c r="I107" s="7"/>
      <c r="J107" s="7"/>
      <c r="K107" s="7"/>
      <c r="L107" s="7">
        <v>22000</v>
      </c>
      <c r="M107" s="7"/>
      <c r="N107" s="7"/>
      <c r="O107" s="7"/>
      <c r="P107" s="8"/>
    </row>
    <row r="108" spans="1:16" ht="26.25" customHeight="1" x14ac:dyDescent="0.3">
      <c r="A108" s="9"/>
      <c r="B108" s="10"/>
      <c r="C108" s="10" t="s">
        <v>82</v>
      </c>
      <c r="D108" s="11" t="s">
        <v>83</v>
      </c>
      <c r="E108" s="10">
        <v>1</v>
      </c>
      <c r="F108" s="10"/>
      <c r="G108" s="12">
        <v>470000</v>
      </c>
      <c r="H108" s="12">
        <f>G108+G108*0.1</f>
        <v>517000</v>
      </c>
      <c r="I108" s="7"/>
      <c r="J108" s="7"/>
      <c r="K108" s="7"/>
      <c r="L108" s="7">
        <v>517000</v>
      </c>
      <c r="M108" s="7"/>
      <c r="N108" s="7"/>
      <c r="O108" s="7"/>
      <c r="P108" s="15" t="s">
        <v>243</v>
      </c>
    </row>
    <row r="109" spans="1:16" ht="26.25" customHeight="1" x14ac:dyDescent="0.3">
      <c r="A109" s="9"/>
      <c r="B109" s="10"/>
      <c r="C109" s="10" t="s">
        <v>54</v>
      </c>
      <c r="D109" s="11" t="s">
        <v>55</v>
      </c>
      <c r="E109" s="10">
        <v>1</v>
      </c>
      <c r="F109" s="10"/>
      <c r="G109" s="12">
        <v>206000</v>
      </c>
      <c r="H109" s="7">
        <v>226600</v>
      </c>
      <c r="I109" s="7"/>
      <c r="J109" s="7"/>
      <c r="K109" s="7"/>
      <c r="L109" s="7">
        <v>226600</v>
      </c>
      <c r="M109" s="7"/>
      <c r="N109" s="7"/>
      <c r="O109" s="7"/>
      <c r="P109" s="16"/>
    </row>
    <row r="110" spans="1:16" ht="26.25" customHeight="1" x14ac:dyDescent="0.3">
      <c r="A110" s="9"/>
      <c r="B110" s="10"/>
      <c r="C110" s="10"/>
      <c r="D110" s="10"/>
      <c r="E110" s="10"/>
      <c r="F110" s="10"/>
      <c r="G110" s="12"/>
      <c r="H110" s="7"/>
      <c r="I110" s="7"/>
      <c r="J110" s="7"/>
      <c r="K110" s="7"/>
      <c r="L110" s="7"/>
      <c r="M110" s="7"/>
      <c r="N110" s="7"/>
      <c r="O110" s="7"/>
      <c r="P110" s="8"/>
    </row>
    <row r="111" spans="1:16" ht="26.25" customHeight="1" x14ac:dyDescent="0.3">
      <c r="A111" s="9"/>
      <c r="B111" s="10">
        <v>20092</v>
      </c>
      <c r="C111" s="10" t="s">
        <v>105</v>
      </c>
      <c r="D111" s="10" t="s">
        <v>105</v>
      </c>
      <c r="E111" s="10">
        <v>6</v>
      </c>
      <c r="F111" s="10">
        <v>19</v>
      </c>
      <c r="G111" s="7">
        <f>SUM(G112:G117)</f>
        <v>851074.53703703696</v>
      </c>
      <c r="H111" s="7">
        <v>936500</v>
      </c>
      <c r="I111" s="7">
        <f>G111/N111*100</f>
        <v>102.53910084783577</v>
      </c>
      <c r="J111" s="7">
        <f>(H111/N111)*100</f>
        <v>112.83132530120481</v>
      </c>
      <c r="K111" s="7">
        <v>424400</v>
      </c>
      <c r="L111" s="7">
        <v>1360900</v>
      </c>
      <c r="M111" s="7">
        <v>531000</v>
      </c>
      <c r="N111" s="7">
        <v>830000</v>
      </c>
      <c r="O111" s="7"/>
      <c r="P111" s="8"/>
    </row>
    <row r="112" spans="1:16" ht="26.25" customHeight="1" x14ac:dyDescent="0.3">
      <c r="A112" s="9"/>
      <c r="B112" s="10"/>
      <c r="C112" s="10" t="s">
        <v>106</v>
      </c>
      <c r="D112" s="10" t="s">
        <v>107</v>
      </c>
      <c r="E112" s="10">
        <v>1</v>
      </c>
      <c r="F112" s="10"/>
      <c r="G112" s="12">
        <v>35717.5</v>
      </c>
      <c r="H112" s="7">
        <v>39400</v>
      </c>
      <c r="I112" s="7"/>
      <c r="J112" s="7"/>
      <c r="K112" s="7"/>
      <c r="L112" s="7">
        <v>39400</v>
      </c>
      <c r="M112" s="7"/>
      <c r="N112" s="7"/>
      <c r="O112" s="7"/>
      <c r="P112" s="8"/>
    </row>
    <row r="113" spans="1:16" ht="26.25" customHeight="1" x14ac:dyDescent="0.3">
      <c r="A113" s="9"/>
      <c r="B113" s="10"/>
      <c r="C113" s="10" t="s">
        <v>80</v>
      </c>
      <c r="D113" s="10" t="s">
        <v>81</v>
      </c>
      <c r="E113" s="10">
        <v>1</v>
      </c>
      <c r="F113" s="10"/>
      <c r="G113" s="12">
        <v>16353.333333333299</v>
      </c>
      <c r="H113" s="7">
        <v>18100</v>
      </c>
      <c r="I113" s="7"/>
      <c r="J113" s="7"/>
      <c r="K113" s="7"/>
      <c r="L113" s="7">
        <v>18100</v>
      </c>
      <c r="M113" s="7"/>
      <c r="N113" s="7"/>
      <c r="O113" s="7"/>
      <c r="P113" s="8"/>
    </row>
    <row r="114" spans="1:16" ht="26.25" customHeight="1" x14ac:dyDescent="0.3">
      <c r="A114" s="9"/>
      <c r="B114" s="10"/>
      <c r="C114" s="10" t="s">
        <v>77</v>
      </c>
      <c r="D114" s="10" t="s">
        <v>78</v>
      </c>
      <c r="E114" s="10">
        <v>1</v>
      </c>
      <c r="F114" s="10"/>
      <c r="G114" s="12">
        <v>9003.7037037037007</v>
      </c>
      <c r="H114" s="7">
        <v>10000</v>
      </c>
      <c r="I114" s="7"/>
      <c r="J114" s="7"/>
      <c r="K114" s="7"/>
      <c r="L114" s="7">
        <v>10000</v>
      </c>
      <c r="M114" s="7"/>
      <c r="N114" s="7"/>
      <c r="O114" s="7"/>
      <c r="P114" s="8"/>
    </row>
    <row r="115" spans="1:16" ht="26.25" customHeight="1" x14ac:dyDescent="0.3">
      <c r="A115" s="9"/>
      <c r="B115" s="10"/>
      <c r="C115" s="10" t="s">
        <v>42</v>
      </c>
      <c r="D115" s="10" t="s">
        <v>43</v>
      </c>
      <c r="E115" s="10">
        <v>1</v>
      </c>
      <c r="F115" s="10"/>
      <c r="G115" s="12">
        <v>115000</v>
      </c>
      <c r="H115" s="7">
        <v>126500</v>
      </c>
      <c r="I115" s="7"/>
      <c r="J115" s="7"/>
      <c r="K115" s="7"/>
      <c r="L115" s="7">
        <v>126500</v>
      </c>
      <c r="M115" s="7"/>
      <c r="N115" s="7"/>
      <c r="O115" s="7"/>
      <c r="P115" s="8"/>
    </row>
    <row r="116" spans="1:16" ht="26.25" customHeight="1" x14ac:dyDescent="0.3">
      <c r="A116" s="9"/>
      <c r="B116" s="10"/>
      <c r="C116" s="10" t="s">
        <v>49</v>
      </c>
      <c r="D116" s="10" t="s">
        <v>50</v>
      </c>
      <c r="E116" s="10">
        <v>1</v>
      </c>
      <c r="F116" s="10"/>
      <c r="G116" s="12">
        <v>20000</v>
      </c>
      <c r="H116" s="7">
        <v>22000</v>
      </c>
      <c r="I116" s="7"/>
      <c r="J116" s="7"/>
      <c r="K116" s="7"/>
      <c r="L116" s="7">
        <v>22000</v>
      </c>
      <c r="M116" s="7"/>
      <c r="N116" s="7"/>
      <c r="O116" s="7"/>
      <c r="P116" s="8"/>
    </row>
    <row r="117" spans="1:16" ht="26.25" customHeight="1" x14ac:dyDescent="0.3">
      <c r="A117" s="9"/>
      <c r="B117" s="10"/>
      <c r="C117" s="10" t="s">
        <v>59</v>
      </c>
      <c r="D117" s="10" t="s">
        <v>60</v>
      </c>
      <c r="E117" s="10">
        <v>1</v>
      </c>
      <c r="F117" s="10"/>
      <c r="G117" s="12">
        <v>655000</v>
      </c>
      <c r="H117" s="7">
        <v>720500</v>
      </c>
      <c r="I117" s="7"/>
      <c r="J117" s="7"/>
      <c r="K117" s="7"/>
      <c r="L117" s="7">
        <v>720500</v>
      </c>
      <c r="M117" s="7"/>
      <c r="N117" s="7"/>
      <c r="O117" s="7"/>
      <c r="P117" s="8"/>
    </row>
    <row r="118" spans="1:16" ht="26.25" customHeight="1" x14ac:dyDescent="0.3">
      <c r="A118" s="9"/>
      <c r="B118" s="10"/>
      <c r="C118" s="10"/>
      <c r="D118" s="10"/>
      <c r="E118" s="10"/>
      <c r="F118" s="10"/>
      <c r="G118" s="12"/>
      <c r="H118" s="7"/>
      <c r="I118" s="7"/>
      <c r="J118" s="7"/>
      <c r="K118" s="7"/>
      <c r="L118" s="7"/>
      <c r="M118" s="7"/>
      <c r="N118" s="7"/>
      <c r="O118" s="7"/>
      <c r="P118" s="8"/>
    </row>
    <row r="119" spans="1:16" ht="26.25" customHeight="1" x14ac:dyDescent="0.3">
      <c r="A119" s="9"/>
      <c r="B119" s="10">
        <v>20101</v>
      </c>
      <c r="C119" s="10" t="s">
        <v>109</v>
      </c>
      <c r="D119" s="10" t="s">
        <v>109</v>
      </c>
      <c r="E119" s="10">
        <v>1</v>
      </c>
      <c r="F119" s="10">
        <v>10</v>
      </c>
      <c r="G119" s="7">
        <f>SUM(G120)</f>
        <v>310000</v>
      </c>
      <c r="H119" s="7">
        <v>341800</v>
      </c>
      <c r="I119" s="7">
        <f>G119/N119*100</f>
        <v>93.939393939393938</v>
      </c>
      <c r="J119" s="7">
        <f>(H119/N119)*100</f>
        <v>103.57575757575756</v>
      </c>
      <c r="K119" s="7">
        <v>223400</v>
      </c>
      <c r="L119" s="7">
        <v>565200</v>
      </c>
      <c r="M119" s="7">
        <v>236000</v>
      </c>
      <c r="N119" s="7">
        <v>330000</v>
      </c>
      <c r="O119" s="7">
        <v>-800</v>
      </c>
      <c r="P119" s="8"/>
    </row>
    <row r="120" spans="1:16" ht="26.25" customHeight="1" x14ac:dyDescent="0.3">
      <c r="A120" s="9"/>
      <c r="B120" s="10"/>
      <c r="C120" s="10" t="s">
        <v>110</v>
      </c>
      <c r="D120" s="10" t="s">
        <v>111</v>
      </c>
      <c r="E120" s="10">
        <v>1</v>
      </c>
      <c r="F120" s="10"/>
      <c r="G120" s="12">
        <v>310000</v>
      </c>
      <c r="H120" s="7">
        <v>341800</v>
      </c>
      <c r="I120" s="7"/>
      <c r="J120" s="7"/>
      <c r="K120" s="7"/>
      <c r="L120" s="7">
        <v>341800</v>
      </c>
      <c r="M120" s="7"/>
      <c r="N120" s="7"/>
      <c r="O120" s="7"/>
      <c r="P120" s="8"/>
    </row>
    <row r="121" spans="1:16" ht="26.25" customHeight="1" x14ac:dyDescent="0.3">
      <c r="A121" s="9"/>
      <c r="B121" s="10"/>
      <c r="C121" s="10"/>
      <c r="D121" s="10"/>
      <c r="E121" s="10"/>
      <c r="F121" s="10"/>
      <c r="G121" s="12"/>
      <c r="H121" s="7"/>
      <c r="I121" s="7"/>
      <c r="J121" s="7"/>
      <c r="K121" s="7"/>
      <c r="L121" s="7"/>
      <c r="M121" s="7"/>
      <c r="N121" s="7"/>
      <c r="O121" s="7"/>
      <c r="P121" s="8"/>
    </row>
    <row r="122" spans="1:16" ht="26.25" customHeight="1" x14ac:dyDescent="0.3">
      <c r="A122" s="9"/>
      <c r="B122" s="10">
        <v>20110</v>
      </c>
      <c r="C122" s="10" t="s">
        <v>112</v>
      </c>
      <c r="D122" s="10" t="s">
        <v>112</v>
      </c>
      <c r="E122" s="10">
        <v>1</v>
      </c>
      <c r="F122" s="10">
        <v>6.5</v>
      </c>
      <c r="G122" s="7">
        <f>SUM(G123)</f>
        <v>85000</v>
      </c>
      <c r="H122" s="7">
        <v>93800</v>
      </c>
      <c r="I122" s="7">
        <f>G122/N122*100</f>
        <v>56.666666666666664</v>
      </c>
      <c r="J122" s="7">
        <f>(H122/N122)*100</f>
        <v>62.533333333333331</v>
      </c>
      <c r="K122" s="7">
        <v>145200</v>
      </c>
      <c r="L122" s="7">
        <v>239000</v>
      </c>
      <c r="M122" s="7">
        <v>89000</v>
      </c>
      <c r="N122" s="7">
        <v>150000</v>
      </c>
      <c r="O122" s="7">
        <v>0</v>
      </c>
      <c r="P122" s="8"/>
    </row>
    <row r="123" spans="1:16" ht="26.25" customHeight="1" x14ac:dyDescent="0.3">
      <c r="A123" s="9"/>
      <c r="B123" s="10"/>
      <c r="C123" s="10" t="s">
        <v>113</v>
      </c>
      <c r="D123" s="10" t="s">
        <v>114</v>
      </c>
      <c r="E123" s="10">
        <v>1</v>
      </c>
      <c r="F123" s="10"/>
      <c r="G123" s="12">
        <v>85000</v>
      </c>
      <c r="H123" s="7">
        <v>93800</v>
      </c>
      <c r="I123" s="7"/>
      <c r="J123" s="7"/>
      <c r="K123" s="7"/>
      <c r="L123" s="7">
        <v>93800</v>
      </c>
      <c r="M123" s="7"/>
      <c r="N123" s="7"/>
      <c r="O123" s="7"/>
      <c r="P123" s="8"/>
    </row>
    <row r="124" spans="1:16" ht="26.25" customHeight="1" x14ac:dyDescent="0.3">
      <c r="A124" s="9"/>
      <c r="B124" s="10"/>
      <c r="C124" s="10"/>
      <c r="D124" s="10"/>
      <c r="E124" s="10"/>
      <c r="F124" s="10"/>
      <c r="G124" s="12"/>
      <c r="H124" s="12"/>
      <c r="I124" s="12"/>
      <c r="J124" s="12"/>
      <c r="K124" s="12"/>
      <c r="L124" s="12"/>
      <c r="M124" s="12"/>
      <c r="N124" s="12"/>
      <c r="O124" s="12"/>
      <c r="P124" s="14"/>
    </row>
    <row r="125" spans="1:16" ht="26.25" customHeight="1" x14ac:dyDescent="0.3">
      <c r="A125" s="9"/>
      <c r="B125" s="10">
        <v>20120</v>
      </c>
      <c r="C125" s="10" t="s">
        <v>115</v>
      </c>
      <c r="D125" s="10" t="s">
        <v>115</v>
      </c>
      <c r="E125" s="10">
        <v>11</v>
      </c>
      <c r="F125" s="10">
        <v>42</v>
      </c>
      <c r="G125" s="7">
        <f>SUM(G126:G137)</f>
        <v>2676925.309983897</v>
      </c>
      <c r="H125" s="7">
        <f>SUM(H126:H137)</f>
        <v>2945100</v>
      </c>
      <c r="I125" s="7">
        <f>G125/N125*100</f>
        <v>118.44802256565916</v>
      </c>
      <c r="J125" s="7">
        <f>(H125/N125)*100</f>
        <v>130.31415929203541</v>
      </c>
      <c r="K125" s="12">
        <v>938200</v>
      </c>
      <c r="L125" s="12">
        <f>SUM(H125,K125)</f>
        <v>3883300</v>
      </c>
      <c r="M125" s="7">
        <f>L125-N125</f>
        <v>1623300</v>
      </c>
      <c r="N125" s="12">
        <v>2260000</v>
      </c>
      <c r="O125" s="12"/>
      <c r="P125" s="14"/>
    </row>
    <row r="126" spans="1:16" ht="26.25" customHeight="1" x14ac:dyDescent="0.3">
      <c r="A126" s="9"/>
      <c r="B126" s="10"/>
      <c r="C126" s="10" t="s">
        <v>116</v>
      </c>
      <c r="D126" s="10" t="s">
        <v>117</v>
      </c>
      <c r="E126" s="10">
        <v>1</v>
      </c>
      <c r="F126" s="10"/>
      <c r="G126" s="12">
        <v>132786.421095008</v>
      </c>
      <c r="H126" s="12">
        <v>146400</v>
      </c>
      <c r="I126" s="12"/>
      <c r="J126" s="12"/>
      <c r="K126" s="12"/>
      <c r="L126" s="12">
        <v>146400</v>
      </c>
      <c r="M126" s="12"/>
      <c r="N126" s="12"/>
      <c r="O126" s="12"/>
      <c r="P126" s="14"/>
    </row>
    <row r="127" spans="1:16" ht="26.25" customHeight="1" x14ac:dyDescent="0.3">
      <c r="A127" s="9"/>
      <c r="B127" s="10"/>
      <c r="C127" s="10" t="s">
        <v>118</v>
      </c>
      <c r="D127" s="11" t="s">
        <v>119</v>
      </c>
      <c r="E127" s="10">
        <v>1</v>
      </c>
      <c r="F127" s="10"/>
      <c r="G127" s="12">
        <v>800000</v>
      </c>
      <c r="H127" s="12">
        <v>880000</v>
      </c>
      <c r="I127" s="12"/>
      <c r="J127" s="12"/>
      <c r="K127" s="12"/>
      <c r="L127" s="12">
        <v>880000</v>
      </c>
      <c r="M127" s="12"/>
      <c r="N127" s="12"/>
      <c r="O127" s="12"/>
      <c r="P127" s="13" t="s">
        <v>120</v>
      </c>
    </row>
    <row r="128" spans="1:16" ht="26.25" customHeight="1" x14ac:dyDescent="0.3">
      <c r="A128" s="9"/>
      <c r="B128" s="10"/>
      <c r="C128" s="10" t="s">
        <v>121</v>
      </c>
      <c r="D128" s="10" t="s">
        <v>122</v>
      </c>
      <c r="E128" s="10">
        <v>1</v>
      </c>
      <c r="F128" s="10"/>
      <c r="G128" s="12">
        <v>54000</v>
      </c>
      <c r="H128" s="12">
        <v>59400</v>
      </c>
      <c r="I128" s="12"/>
      <c r="J128" s="12"/>
      <c r="K128" s="12"/>
      <c r="L128" s="12">
        <v>59400</v>
      </c>
      <c r="M128" s="12"/>
      <c r="N128" s="12"/>
      <c r="O128" s="12"/>
      <c r="P128" s="14"/>
    </row>
    <row r="129" spans="1:16" ht="26.25" customHeight="1" x14ac:dyDescent="0.3">
      <c r="A129" s="9"/>
      <c r="B129" s="10"/>
      <c r="C129" s="10" t="s">
        <v>123</v>
      </c>
      <c r="D129" s="10" t="s">
        <v>124</v>
      </c>
      <c r="E129" s="10">
        <v>1</v>
      </c>
      <c r="F129" s="10"/>
      <c r="G129" s="12">
        <v>315000</v>
      </c>
      <c r="H129" s="12">
        <v>346500</v>
      </c>
      <c r="I129" s="12"/>
      <c r="J129" s="12"/>
      <c r="K129" s="12"/>
      <c r="L129" s="12">
        <v>346500</v>
      </c>
      <c r="M129" s="12"/>
      <c r="N129" s="12"/>
      <c r="O129" s="12"/>
      <c r="P129" s="18"/>
    </row>
    <row r="130" spans="1:16" ht="26.25" customHeight="1" x14ac:dyDescent="0.3">
      <c r="A130" s="9"/>
      <c r="B130" s="10"/>
      <c r="C130" s="10" t="s">
        <v>125</v>
      </c>
      <c r="D130" s="10" t="s">
        <v>126</v>
      </c>
      <c r="E130" s="10">
        <v>1</v>
      </c>
      <c r="F130" s="10"/>
      <c r="G130" s="12">
        <v>245000</v>
      </c>
      <c r="H130" s="12">
        <v>269500</v>
      </c>
      <c r="I130" s="12"/>
      <c r="J130" s="12"/>
      <c r="K130" s="12"/>
      <c r="L130" s="12">
        <v>269500</v>
      </c>
      <c r="M130" s="12"/>
      <c r="N130" s="12"/>
      <c r="O130" s="12"/>
      <c r="P130" s="14"/>
    </row>
    <row r="131" spans="1:16" ht="26.25" customHeight="1" x14ac:dyDescent="0.3">
      <c r="A131" s="9"/>
      <c r="B131" s="10"/>
      <c r="C131" s="10"/>
      <c r="D131" s="11" t="s">
        <v>244</v>
      </c>
      <c r="E131" s="10">
        <v>1</v>
      </c>
      <c r="F131" s="10"/>
      <c r="G131" s="12">
        <v>641000</v>
      </c>
      <c r="H131" s="12">
        <f>G131+G131*0.1</f>
        <v>705100</v>
      </c>
      <c r="I131" s="12"/>
      <c r="J131" s="12"/>
      <c r="K131" s="12"/>
      <c r="L131" s="12">
        <v>705100</v>
      </c>
      <c r="M131" s="12"/>
      <c r="N131" s="12"/>
      <c r="O131" s="12"/>
      <c r="P131" s="13" t="s">
        <v>129</v>
      </c>
    </row>
    <row r="132" spans="1:16" ht="26.25" customHeight="1" x14ac:dyDescent="0.3">
      <c r="A132" s="9"/>
      <c r="B132" s="10"/>
      <c r="C132" s="10" t="s">
        <v>130</v>
      </c>
      <c r="D132" s="10" t="s">
        <v>131</v>
      </c>
      <c r="E132" s="10">
        <v>1</v>
      </c>
      <c r="F132" s="10"/>
      <c r="G132" s="12">
        <v>48000</v>
      </c>
      <c r="H132" s="7">
        <v>52800</v>
      </c>
      <c r="I132" s="7"/>
      <c r="J132" s="7"/>
      <c r="K132" s="7"/>
      <c r="L132" s="7">
        <v>52800</v>
      </c>
      <c r="M132" s="7"/>
      <c r="N132" s="7"/>
      <c r="O132" s="7"/>
      <c r="P132" s="15" t="s">
        <v>132</v>
      </c>
    </row>
    <row r="133" spans="1:16" ht="26.25" customHeight="1" x14ac:dyDescent="0.3">
      <c r="A133" s="17"/>
      <c r="B133" s="10"/>
      <c r="C133" s="10" t="s">
        <v>133</v>
      </c>
      <c r="D133" s="11" t="s">
        <v>134</v>
      </c>
      <c r="E133" s="10">
        <v>2</v>
      </c>
      <c r="F133" s="10"/>
      <c r="G133" s="12">
        <v>90000</v>
      </c>
      <c r="H133" s="12">
        <f>G133+G133*0.1</f>
        <v>99000</v>
      </c>
      <c r="I133" s="7"/>
      <c r="J133" s="7"/>
      <c r="K133" s="7"/>
      <c r="L133" s="7">
        <v>99000</v>
      </c>
      <c r="M133" s="7"/>
      <c r="N133" s="7"/>
      <c r="O133" s="7"/>
      <c r="P133" s="15" t="s">
        <v>135</v>
      </c>
    </row>
    <row r="134" spans="1:16" ht="26.25" customHeight="1" x14ac:dyDescent="0.3">
      <c r="A134" s="9"/>
      <c r="B134" s="10"/>
      <c r="C134" s="10" t="s">
        <v>136</v>
      </c>
      <c r="D134" s="11" t="s">
        <v>137</v>
      </c>
      <c r="E134" s="10">
        <v>1</v>
      </c>
      <c r="F134" s="10"/>
      <c r="G134" s="12">
        <v>188000</v>
      </c>
      <c r="H134" s="12">
        <f>G134+G134*0.1</f>
        <v>206800</v>
      </c>
      <c r="I134" s="7"/>
      <c r="J134" s="7"/>
      <c r="K134" s="7"/>
      <c r="L134" s="7">
        <v>206800</v>
      </c>
      <c r="M134" s="7"/>
      <c r="N134" s="7"/>
      <c r="O134" s="7"/>
      <c r="P134" s="13" t="s">
        <v>138</v>
      </c>
    </row>
    <row r="135" spans="1:16" ht="26.25" customHeight="1" x14ac:dyDescent="0.3">
      <c r="A135" s="9"/>
      <c r="B135" s="10"/>
      <c r="C135" s="10" t="s">
        <v>139</v>
      </c>
      <c r="D135" s="10" t="s">
        <v>140</v>
      </c>
      <c r="E135" s="10">
        <v>1</v>
      </c>
      <c r="F135" s="10"/>
      <c r="G135" s="12">
        <v>115000</v>
      </c>
      <c r="H135" s="7">
        <v>126500</v>
      </c>
      <c r="I135" s="7"/>
      <c r="J135" s="7"/>
      <c r="K135" s="7"/>
      <c r="L135" s="7">
        <v>126500</v>
      </c>
      <c r="M135" s="7"/>
      <c r="N135" s="7"/>
      <c r="O135" s="7"/>
      <c r="P135" s="8"/>
    </row>
    <row r="136" spans="1:16" ht="26.25" customHeight="1" x14ac:dyDescent="0.3">
      <c r="A136" s="9"/>
      <c r="B136" s="10"/>
      <c r="C136" s="10" t="s">
        <v>141</v>
      </c>
      <c r="D136" s="10" t="s">
        <v>142</v>
      </c>
      <c r="E136" s="10">
        <v>1</v>
      </c>
      <c r="F136" s="10"/>
      <c r="G136" s="12">
        <v>27138.888888888901</v>
      </c>
      <c r="H136" s="7">
        <v>30000</v>
      </c>
      <c r="I136" s="7"/>
      <c r="J136" s="7"/>
      <c r="K136" s="7"/>
      <c r="L136" s="7">
        <v>30000</v>
      </c>
      <c r="M136" s="7"/>
      <c r="N136" s="7"/>
      <c r="O136" s="7"/>
      <c r="P136" s="15"/>
    </row>
    <row r="137" spans="1:16" ht="26.25" customHeight="1" x14ac:dyDescent="0.3">
      <c r="A137" s="9"/>
      <c r="B137" s="10"/>
      <c r="C137" s="10"/>
      <c r="D137" s="11" t="s">
        <v>245</v>
      </c>
      <c r="E137" s="10">
        <v>1</v>
      </c>
      <c r="F137" s="10"/>
      <c r="G137" s="12">
        <v>21000</v>
      </c>
      <c r="H137" s="12">
        <f>G137+G137*0.1</f>
        <v>23100</v>
      </c>
      <c r="I137" s="7"/>
      <c r="J137" s="7"/>
      <c r="K137" s="7"/>
      <c r="L137" s="7">
        <v>23100</v>
      </c>
      <c r="M137" s="7"/>
      <c r="N137" s="7"/>
      <c r="O137" s="7"/>
      <c r="P137" s="15" t="s">
        <v>144</v>
      </c>
    </row>
    <row r="138" spans="1:16" ht="26.25" customHeight="1" x14ac:dyDescent="0.3">
      <c r="A138" s="9"/>
      <c r="B138" s="10"/>
      <c r="C138" s="10"/>
      <c r="D138" s="11" t="s">
        <v>246</v>
      </c>
      <c r="E138" s="10"/>
      <c r="F138" s="10"/>
      <c r="G138" s="7" t="s">
        <v>247</v>
      </c>
      <c r="H138" s="7"/>
      <c r="I138" s="7"/>
      <c r="J138" s="7"/>
      <c r="K138" s="7"/>
      <c r="L138" s="7"/>
      <c r="M138" s="7"/>
      <c r="N138" s="7"/>
      <c r="O138" s="7"/>
      <c r="P138" s="15" t="s">
        <v>143</v>
      </c>
    </row>
    <row r="139" spans="1:16" ht="26.25" customHeight="1" x14ac:dyDescent="0.3">
      <c r="A139" s="9"/>
      <c r="B139" s="10">
        <v>20130</v>
      </c>
      <c r="C139" s="10" t="s">
        <v>145</v>
      </c>
      <c r="D139" s="10" t="s">
        <v>145</v>
      </c>
      <c r="E139" s="10">
        <v>11</v>
      </c>
      <c r="F139" s="10">
        <v>46</v>
      </c>
      <c r="G139" s="7">
        <f>SUM(G140:G152)</f>
        <v>2676925.309983897</v>
      </c>
      <c r="H139" s="7">
        <f>SUM(H140:H152)</f>
        <v>2945100</v>
      </c>
      <c r="I139" s="7">
        <f>G139/N139*100</f>
        <v>118.44802256565916</v>
      </c>
      <c r="J139" s="7">
        <f>(H139/N139)*100</f>
        <v>130.31415929203541</v>
      </c>
      <c r="K139" s="7">
        <v>1027600</v>
      </c>
      <c r="L139" s="12">
        <f>SUM(H139,K139)</f>
        <v>3972700</v>
      </c>
      <c r="M139" s="7">
        <f>L139-N139</f>
        <v>1712700</v>
      </c>
      <c r="N139" s="7">
        <v>2260000</v>
      </c>
      <c r="O139" s="7"/>
      <c r="P139" s="8"/>
    </row>
    <row r="140" spans="1:16" ht="26.25" customHeight="1" x14ac:dyDescent="0.3">
      <c r="A140" s="9"/>
      <c r="B140" s="10"/>
      <c r="C140" s="10" t="s">
        <v>146</v>
      </c>
      <c r="D140" s="10" t="s">
        <v>147</v>
      </c>
      <c r="E140" s="10">
        <v>1</v>
      </c>
      <c r="F140" s="10"/>
      <c r="G140" s="12">
        <v>132786.421095008</v>
      </c>
      <c r="H140" s="7">
        <v>146400</v>
      </c>
      <c r="I140" s="7"/>
      <c r="J140" s="7"/>
      <c r="K140" s="7"/>
      <c r="L140" s="7">
        <v>146400</v>
      </c>
      <c r="M140" s="7"/>
      <c r="N140" s="7"/>
      <c r="O140" s="7"/>
      <c r="P140" s="8"/>
    </row>
    <row r="141" spans="1:16" ht="26.25" customHeight="1" x14ac:dyDescent="0.3">
      <c r="A141" s="9"/>
      <c r="B141" s="10"/>
      <c r="C141" s="10" t="s">
        <v>118</v>
      </c>
      <c r="D141" s="11" t="s">
        <v>119</v>
      </c>
      <c r="E141" s="10">
        <v>1</v>
      </c>
      <c r="F141" s="10"/>
      <c r="G141" s="12">
        <v>800000</v>
      </c>
      <c r="H141" s="7">
        <v>880000</v>
      </c>
      <c r="I141" s="7"/>
      <c r="J141" s="7"/>
      <c r="K141" s="7"/>
      <c r="L141" s="7">
        <v>880000</v>
      </c>
      <c r="M141" s="7"/>
      <c r="N141" s="7"/>
      <c r="O141" s="7"/>
      <c r="P141" s="8"/>
    </row>
    <row r="142" spans="1:16" ht="26.25" customHeight="1" x14ac:dyDescent="0.3">
      <c r="A142" s="9"/>
      <c r="B142" s="10"/>
      <c r="C142" s="10" t="s">
        <v>121</v>
      </c>
      <c r="D142" s="10" t="s">
        <v>122</v>
      </c>
      <c r="E142" s="10">
        <v>1</v>
      </c>
      <c r="F142" s="10"/>
      <c r="G142" s="12">
        <v>54000</v>
      </c>
      <c r="H142" s="7">
        <v>59400</v>
      </c>
      <c r="I142" s="7"/>
      <c r="J142" s="7"/>
      <c r="K142" s="7"/>
      <c r="L142" s="7">
        <v>59400</v>
      </c>
      <c r="M142" s="7"/>
      <c r="N142" s="7"/>
      <c r="O142" s="7"/>
      <c r="P142" s="8"/>
    </row>
    <row r="143" spans="1:16" ht="26.25" customHeight="1" x14ac:dyDescent="0.3">
      <c r="A143" s="9"/>
      <c r="B143" s="10"/>
      <c r="C143" s="10" t="s">
        <v>123</v>
      </c>
      <c r="D143" s="10" t="s">
        <v>124</v>
      </c>
      <c r="E143" s="10">
        <v>1</v>
      </c>
      <c r="F143" s="10"/>
      <c r="G143" s="12">
        <v>315000</v>
      </c>
      <c r="H143" s="7">
        <v>346500</v>
      </c>
      <c r="I143" s="7"/>
      <c r="J143" s="7"/>
      <c r="K143" s="7"/>
      <c r="L143" s="7">
        <v>346500</v>
      </c>
      <c r="M143" s="7"/>
      <c r="N143" s="7"/>
      <c r="O143" s="7"/>
      <c r="P143" s="8"/>
    </row>
    <row r="144" spans="1:16" ht="26.25" customHeight="1" x14ac:dyDescent="0.3">
      <c r="A144" s="9"/>
      <c r="B144" s="10"/>
      <c r="C144" s="10" t="s">
        <v>125</v>
      </c>
      <c r="D144" s="10" t="s">
        <v>126</v>
      </c>
      <c r="E144" s="10">
        <v>1</v>
      </c>
      <c r="F144" s="10"/>
      <c r="G144" s="12">
        <v>245000</v>
      </c>
      <c r="H144" s="7">
        <v>269500</v>
      </c>
      <c r="I144" s="7"/>
      <c r="J144" s="7"/>
      <c r="K144" s="7"/>
      <c r="L144" s="7">
        <v>269500</v>
      </c>
      <c r="M144" s="7"/>
      <c r="N144" s="7"/>
      <c r="O144" s="7"/>
      <c r="P144" s="8"/>
    </row>
    <row r="145" spans="1:16" ht="26.25" customHeight="1" x14ac:dyDescent="0.3">
      <c r="A145" s="9"/>
      <c r="B145" s="10"/>
      <c r="C145" s="10" t="s">
        <v>127</v>
      </c>
      <c r="D145" s="11" t="s">
        <v>244</v>
      </c>
      <c r="E145" s="10">
        <v>1</v>
      </c>
      <c r="F145" s="10"/>
      <c r="G145" s="12">
        <v>641000</v>
      </c>
      <c r="H145" s="12">
        <f>G145+G145*0.1</f>
        <v>705100</v>
      </c>
      <c r="I145" s="7"/>
      <c r="J145" s="7"/>
      <c r="K145" s="7"/>
      <c r="L145" s="12">
        <v>705100</v>
      </c>
      <c r="M145" s="7"/>
      <c r="N145" s="7"/>
      <c r="O145" s="7"/>
      <c r="P145" s="8"/>
    </row>
    <row r="146" spans="1:16" ht="26.25" customHeight="1" x14ac:dyDescent="0.3">
      <c r="A146" s="9"/>
      <c r="B146" s="10"/>
      <c r="C146" s="10" t="s">
        <v>130</v>
      </c>
      <c r="D146" s="10" t="s">
        <v>131</v>
      </c>
      <c r="E146" s="10">
        <v>1</v>
      </c>
      <c r="F146" s="10"/>
      <c r="G146" s="12">
        <v>48000</v>
      </c>
      <c r="H146" s="7">
        <v>52800</v>
      </c>
      <c r="I146" s="7"/>
      <c r="J146" s="7"/>
      <c r="K146" s="7"/>
      <c r="L146" s="7">
        <v>52800</v>
      </c>
      <c r="M146" s="7"/>
      <c r="N146" s="7"/>
      <c r="O146" s="7"/>
      <c r="P146" s="8"/>
    </row>
    <row r="147" spans="1:16" ht="26.25" customHeight="1" x14ac:dyDescent="0.3">
      <c r="A147" s="9"/>
      <c r="B147" s="10"/>
      <c r="C147" s="10" t="s">
        <v>133</v>
      </c>
      <c r="D147" s="11" t="s">
        <v>134</v>
      </c>
      <c r="E147" s="10">
        <v>2</v>
      </c>
      <c r="F147" s="10"/>
      <c r="G147" s="12">
        <v>90000</v>
      </c>
      <c r="H147" s="12">
        <f>G147+G147*0.1</f>
        <v>99000</v>
      </c>
      <c r="I147" s="7"/>
      <c r="J147" s="7"/>
      <c r="K147" s="7"/>
      <c r="L147" s="7">
        <v>49500</v>
      </c>
      <c r="M147" s="7"/>
      <c r="N147" s="7"/>
      <c r="O147" s="7"/>
      <c r="P147" s="8"/>
    </row>
    <row r="148" spans="1:16" ht="26.25" customHeight="1" x14ac:dyDescent="0.3">
      <c r="A148" s="9"/>
      <c r="B148" s="10"/>
      <c r="C148" s="10" t="s">
        <v>136</v>
      </c>
      <c r="D148" s="11" t="s">
        <v>137</v>
      </c>
      <c r="E148" s="10">
        <v>1</v>
      </c>
      <c r="F148" s="10"/>
      <c r="G148" s="12">
        <v>188000</v>
      </c>
      <c r="H148" s="12">
        <f>G148+G148*0.1</f>
        <v>206800</v>
      </c>
      <c r="I148" s="12"/>
      <c r="J148" s="12"/>
      <c r="K148" s="12"/>
      <c r="L148" s="7">
        <v>206800</v>
      </c>
      <c r="M148" s="12"/>
      <c r="N148" s="12"/>
      <c r="O148" s="12"/>
      <c r="P148" s="14"/>
    </row>
    <row r="149" spans="1:16" ht="26.25" customHeight="1" x14ac:dyDescent="0.3">
      <c r="A149" s="9"/>
      <c r="B149" s="10"/>
      <c r="C149" s="10" t="s">
        <v>139</v>
      </c>
      <c r="D149" s="10" t="s">
        <v>140</v>
      </c>
      <c r="E149" s="10">
        <v>1</v>
      </c>
      <c r="F149" s="10"/>
      <c r="G149" s="12">
        <v>115000</v>
      </c>
      <c r="H149" s="12">
        <v>126500</v>
      </c>
      <c r="I149" s="12"/>
      <c r="J149" s="12"/>
      <c r="K149" s="12"/>
      <c r="L149" s="7">
        <v>126500</v>
      </c>
      <c r="M149" s="12"/>
      <c r="N149" s="12"/>
      <c r="O149" s="12"/>
      <c r="P149" s="14"/>
    </row>
    <row r="150" spans="1:16" ht="26.25" customHeight="1" x14ac:dyDescent="0.3">
      <c r="A150" s="9"/>
      <c r="B150" s="10"/>
      <c r="C150" s="10" t="s">
        <v>141</v>
      </c>
      <c r="D150" s="10" t="s">
        <v>142</v>
      </c>
      <c r="E150" s="10">
        <v>1</v>
      </c>
      <c r="F150" s="10"/>
      <c r="G150" s="12">
        <v>27138.888888888901</v>
      </c>
      <c r="H150" s="12">
        <v>30000</v>
      </c>
      <c r="I150" s="12"/>
      <c r="J150" s="12"/>
      <c r="K150" s="12"/>
      <c r="L150" s="12">
        <v>30000</v>
      </c>
      <c r="M150" s="12"/>
      <c r="N150" s="12"/>
      <c r="O150" s="12"/>
      <c r="P150" s="15" t="s">
        <v>252</v>
      </c>
    </row>
    <row r="151" spans="1:16" ht="26.25" customHeight="1" x14ac:dyDescent="0.3">
      <c r="A151" s="9"/>
      <c r="B151" s="10"/>
      <c r="C151" s="10"/>
      <c r="D151" s="11" t="s">
        <v>245</v>
      </c>
      <c r="E151" s="10">
        <v>1</v>
      </c>
      <c r="F151" s="10"/>
      <c r="G151" s="12">
        <v>21000</v>
      </c>
      <c r="H151" s="12">
        <f>G151+G151*0.1</f>
        <v>23100</v>
      </c>
      <c r="I151" s="12"/>
      <c r="J151" s="12"/>
      <c r="K151" s="12"/>
      <c r="L151" s="7">
        <v>23100</v>
      </c>
      <c r="M151" s="12"/>
      <c r="N151" s="12"/>
      <c r="O151" s="12"/>
      <c r="P151" s="15" t="s">
        <v>148</v>
      </c>
    </row>
    <row r="152" spans="1:16" ht="26.25" customHeight="1" x14ac:dyDescent="0.3">
      <c r="A152" s="9"/>
      <c r="B152" s="10"/>
      <c r="C152" s="10"/>
      <c r="D152" s="11" t="s">
        <v>246</v>
      </c>
      <c r="E152" s="10"/>
      <c r="F152" s="10"/>
      <c r="G152" s="7" t="s">
        <v>247</v>
      </c>
      <c r="H152" s="7"/>
      <c r="I152" s="7"/>
      <c r="J152" s="7"/>
      <c r="K152" s="12"/>
      <c r="L152" s="12"/>
      <c r="M152" s="7"/>
      <c r="N152" s="12"/>
      <c r="O152" s="12"/>
      <c r="P152" s="15"/>
    </row>
    <row r="153" spans="1:16" ht="26.25" customHeight="1" x14ac:dyDescent="0.3">
      <c r="A153" s="9"/>
      <c r="B153" s="10">
        <v>20131</v>
      </c>
      <c r="C153" s="10" t="s">
        <v>149</v>
      </c>
      <c r="D153" s="10" t="s">
        <v>149</v>
      </c>
      <c r="E153" s="10">
        <v>7</v>
      </c>
      <c r="F153" s="10">
        <v>32.5</v>
      </c>
      <c r="G153" s="7">
        <f>SUM(G154:G165)</f>
        <v>1875938.888888889</v>
      </c>
      <c r="H153" s="7">
        <f>SUM(H154:H165)</f>
        <v>2063680</v>
      </c>
      <c r="I153" s="7">
        <f>G153/N153*100</f>
        <v>96.201994301994304</v>
      </c>
      <c r="J153" s="7">
        <f>(H153/N153)*100</f>
        <v>105.8297435897436</v>
      </c>
      <c r="K153" s="12">
        <v>726000</v>
      </c>
      <c r="L153" s="12">
        <f>SUM(H153,K153)</f>
        <v>2789680</v>
      </c>
      <c r="M153" s="7">
        <f>L153-N153</f>
        <v>839680</v>
      </c>
      <c r="N153" s="12">
        <v>1950000</v>
      </c>
      <c r="O153" s="12"/>
      <c r="P153" s="14"/>
    </row>
    <row r="154" spans="1:16" ht="26.25" customHeight="1" x14ac:dyDescent="0.3">
      <c r="A154" s="9"/>
      <c r="B154" s="10"/>
      <c r="C154" s="10"/>
      <c r="D154" s="11" t="s">
        <v>253</v>
      </c>
      <c r="E154" s="10">
        <v>1</v>
      </c>
      <c r="F154" s="10"/>
      <c r="G154" s="27">
        <v>301800</v>
      </c>
      <c r="H154" s="12">
        <f>G154+G154*0.1</f>
        <v>331980</v>
      </c>
      <c r="I154" s="7"/>
      <c r="J154" s="7"/>
      <c r="K154" s="12"/>
      <c r="L154" s="12"/>
      <c r="M154" s="7"/>
      <c r="N154" s="12"/>
      <c r="O154" s="12"/>
      <c r="P154" s="13" t="s">
        <v>153</v>
      </c>
    </row>
    <row r="155" spans="1:16" ht="26.25" customHeight="1" x14ac:dyDescent="0.3">
      <c r="A155" s="9"/>
      <c r="B155" s="10"/>
      <c r="C155" s="10" t="s">
        <v>150</v>
      </c>
      <c r="D155" s="11" t="s">
        <v>248</v>
      </c>
      <c r="E155" s="10">
        <v>1</v>
      </c>
      <c r="F155" s="10"/>
      <c r="G155" s="12">
        <v>50000</v>
      </c>
      <c r="H155" s="12">
        <f>G155+G155*0.1</f>
        <v>55000</v>
      </c>
      <c r="I155" s="12"/>
      <c r="J155" s="12"/>
      <c r="K155" s="12"/>
      <c r="L155" s="12"/>
      <c r="M155" s="12"/>
      <c r="N155" s="12"/>
      <c r="O155" s="12"/>
      <c r="P155" s="13" t="s">
        <v>152</v>
      </c>
    </row>
    <row r="156" spans="1:16" ht="26.25" customHeight="1" x14ac:dyDescent="0.3">
      <c r="A156" s="9"/>
      <c r="B156" s="10"/>
      <c r="C156" s="10" t="s">
        <v>125</v>
      </c>
      <c r="D156" s="10" t="s">
        <v>126</v>
      </c>
      <c r="E156" s="10">
        <v>1</v>
      </c>
      <c r="F156" s="10"/>
      <c r="G156" s="12">
        <v>245000</v>
      </c>
      <c r="H156" s="12">
        <v>269500</v>
      </c>
      <c r="I156" s="12"/>
      <c r="J156" s="12"/>
      <c r="K156" s="12"/>
      <c r="L156" s="12"/>
      <c r="M156" s="12"/>
      <c r="N156" s="12"/>
      <c r="O156" s="12"/>
      <c r="P156" s="13"/>
    </row>
    <row r="157" spans="1:16" ht="26.25" customHeight="1" x14ac:dyDescent="0.3">
      <c r="A157" s="9"/>
      <c r="B157" s="10"/>
      <c r="C157" s="10" t="s">
        <v>127</v>
      </c>
      <c r="D157" s="10" t="s">
        <v>128</v>
      </c>
      <c r="E157" s="10">
        <v>1</v>
      </c>
      <c r="F157" s="10"/>
      <c r="G157" s="12">
        <v>755000</v>
      </c>
      <c r="H157" s="12">
        <v>830500</v>
      </c>
      <c r="I157" s="12"/>
      <c r="J157" s="12"/>
      <c r="K157" s="12"/>
      <c r="L157" s="12"/>
      <c r="M157" s="12"/>
      <c r="N157" s="12"/>
      <c r="O157" s="12"/>
      <c r="P157" s="14"/>
    </row>
    <row r="158" spans="1:16" ht="26.25" customHeight="1" x14ac:dyDescent="0.3">
      <c r="A158" s="9"/>
      <c r="B158" s="10"/>
      <c r="C158" s="10" t="s">
        <v>130</v>
      </c>
      <c r="D158" s="10" t="s">
        <v>131</v>
      </c>
      <c r="E158" s="10">
        <v>1</v>
      </c>
      <c r="F158" s="10"/>
      <c r="G158" s="12">
        <v>48000</v>
      </c>
      <c r="H158" s="7">
        <v>52800</v>
      </c>
      <c r="I158" s="7"/>
      <c r="J158" s="7"/>
      <c r="K158" s="7"/>
      <c r="L158" s="7"/>
      <c r="M158" s="7"/>
      <c r="N158" s="7"/>
      <c r="O158" s="7"/>
      <c r="P158" s="8"/>
    </row>
    <row r="159" spans="1:16" ht="26.25" customHeight="1" x14ac:dyDescent="0.3">
      <c r="A159" s="9"/>
      <c r="B159" s="10"/>
      <c r="C159" s="10" t="s">
        <v>133</v>
      </c>
      <c r="D159" s="11" t="s">
        <v>134</v>
      </c>
      <c r="E159" s="10">
        <v>1</v>
      </c>
      <c r="F159" s="10"/>
      <c r="G159" s="12">
        <v>45000</v>
      </c>
      <c r="H159" s="7">
        <v>49500</v>
      </c>
      <c r="I159" s="7"/>
      <c r="J159" s="7"/>
      <c r="K159" s="7"/>
      <c r="L159" s="7"/>
      <c r="M159" s="7"/>
      <c r="N159" s="7"/>
      <c r="O159" s="7"/>
      <c r="P159" s="15" t="s">
        <v>154</v>
      </c>
    </row>
    <row r="160" spans="1:16" ht="26.25" customHeight="1" x14ac:dyDescent="0.3">
      <c r="A160" s="9"/>
      <c r="B160" s="10"/>
      <c r="C160" s="10"/>
      <c r="D160" s="11" t="s">
        <v>249</v>
      </c>
      <c r="E160" s="10">
        <v>1</v>
      </c>
      <c r="F160" s="10"/>
      <c r="G160" s="12">
        <v>80000</v>
      </c>
      <c r="H160" s="12">
        <f>G160+G160*0.1</f>
        <v>88000</v>
      </c>
      <c r="I160" s="7"/>
      <c r="J160" s="7"/>
      <c r="K160" s="7"/>
      <c r="L160" s="7"/>
      <c r="M160" s="7"/>
      <c r="N160" s="7"/>
      <c r="O160" s="7"/>
      <c r="P160" s="15"/>
    </row>
    <row r="161" spans="1:16" ht="26.25" customHeight="1" x14ac:dyDescent="0.3">
      <c r="A161" s="9"/>
      <c r="B161" s="10"/>
      <c r="C161" s="10" t="s">
        <v>136</v>
      </c>
      <c r="D161" s="11" t="s">
        <v>137</v>
      </c>
      <c r="E161" s="10">
        <v>1</v>
      </c>
      <c r="F161" s="10"/>
      <c r="G161" s="12">
        <v>188000</v>
      </c>
      <c r="H161" s="12">
        <f>G161+G161*0.1</f>
        <v>206800</v>
      </c>
      <c r="I161" s="7"/>
      <c r="J161" s="7"/>
      <c r="K161" s="7"/>
      <c r="L161" s="7"/>
      <c r="M161" s="7"/>
      <c r="N161" s="7"/>
      <c r="O161" s="7"/>
      <c r="P161" s="8"/>
    </row>
    <row r="162" spans="1:16" ht="26.25" customHeight="1" x14ac:dyDescent="0.3">
      <c r="A162" s="9"/>
      <c r="B162" s="10"/>
      <c r="C162" s="10" t="s">
        <v>139</v>
      </c>
      <c r="D162" s="10" t="s">
        <v>250</v>
      </c>
      <c r="E162" s="10">
        <v>1</v>
      </c>
      <c r="F162" s="10"/>
      <c r="G162" s="12">
        <v>115000</v>
      </c>
      <c r="H162" s="7">
        <v>126500</v>
      </c>
      <c r="I162" s="7"/>
      <c r="J162" s="7"/>
      <c r="K162" s="7"/>
      <c r="L162" s="7"/>
      <c r="M162" s="7"/>
      <c r="N162" s="7"/>
      <c r="O162" s="7"/>
      <c r="P162" s="8"/>
    </row>
    <row r="163" spans="1:16" ht="26.25" customHeight="1" x14ac:dyDescent="0.3">
      <c r="A163" s="9"/>
      <c r="B163" s="10"/>
      <c r="C163" s="10" t="s">
        <v>141</v>
      </c>
      <c r="D163" s="10" t="s">
        <v>142</v>
      </c>
      <c r="E163" s="10"/>
      <c r="F163" s="10"/>
      <c r="G163" s="12">
        <v>27138.888888888901</v>
      </c>
      <c r="H163" s="12">
        <v>30000</v>
      </c>
      <c r="I163" s="7"/>
      <c r="J163" s="7"/>
      <c r="K163" s="7"/>
      <c r="L163" s="7"/>
      <c r="M163" s="7"/>
      <c r="N163" s="7"/>
      <c r="O163" s="7"/>
      <c r="P163" s="15" t="s">
        <v>155</v>
      </c>
    </row>
    <row r="164" spans="1:16" ht="26.25" customHeight="1" x14ac:dyDescent="0.3">
      <c r="A164" s="9"/>
      <c r="B164" s="10"/>
      <c r="C164" s="10"/>
      <c r="D164" s="11" t="s">
        <v>245</v>
      </c>
      <c r="E164" s="10">
        <v>1</v>
      </c>
      <c r="F164" s="10"/>
      <c r="G164" s="12">
        <v>21000</v>
      </c>
      <c r="H164" s="12">
        <f>G164+G164*0.1</f>
        <v>23100</v>
      </c>
      <c r="I164" s="7"/>
      <c r="J164" s="7"/>
      <c r="K164" s="7"/>
      <c r="L164" s="7"/>
      <c r="M164" s="7"/>
      <c r="N164" s="7"/>
      <c r="O164" s="7"/>
      <c r="P164" s="15" t="s">
        <v>148</v>
      </c>
    </row>
    <row r="165" spans="1:16" ht="26.25" customHeight="1" x14ac:dyDescent="0.3">
      <c r="A165" s="9"/>
      <c r="B165" s="10"/>
      <c r="C165" s="10"/>
      <c r="D165" s="11" t="s">
        <v>251</v>
      </c>
      <c r="E165" s="10"/>
      <c r="F165" s="10"/>
      <c r="G165" s="7" t="s">
        <v>247</v>
      </c>
      <c r="H165" s="7"/>
      <c r="I165" s="7"/>
      <c r="J165" s="7"/>
      <c r="K165" s="7"/>
      <c r="L165" s="7"/>
      <c r="M165" s="7"/>
      <c r="N165" s="7"/>
      <c r="O165" s="7"/>
      <c r="P165" s="15"/>
    </row>
    <row r="166" spans="1:16" ht="26.25" customHeight="1" x14ac:dyDescent="0.3">
      <c r="A166" s="9"/>
      <c r="B166" s="10">
        <v>20132</v>
      </c>
      <c r="C166" s="10" t="s">
        <v>156</v>
      </c>
      <c r="D166" s="10" t="s">
        <v>156</v>
      </c>
      <c r="E166" s="10">
        <v>10</v>
      </c>
      <c r="F166" s="10">
        <v>35.5</v>
      </c>
      <c r="G166" s="7">
        <f>SUM(G167:G179)</f>
        <v>2671493.055555556</v>
      </c>
      <c r="H166" s="7">
        <f>SUM(H167:H179)</f>
        <v>2939500</v>
      </c>
      <c r="I166" s="7">
        <f>G166/N166*100</f>
        <v>90.25314376876878</v>
      </c>
      <c r="J166" s="7">
        <f>(H166/N166)*100</f>
        <v>99.307432432432435</v>
      </c>
      <c r="K166" s="7">
        <v>793000</v>
      </c>
      <c r="L166" s="12">
        <f>SUM(H166,K166)</f>
        <v>3732500</v>
      </c>
      <c r="M166" s="7">
        <f>L166-N166</f>
        <v>772500</v>
      </c>
      <c r="N166" s="7">
        <v>2960000</v>
      </c>
      <c r="O166" s="7">
        <v>-300</v>
      </c>
      <c r="P166" s="8"/>
    </row>
    <row r="167" spans="1:16" ht="26.25" customHeight="1" x14ac:dyDescent="0.3">
      <c r="A167" s="9"/>
      <c r="B167" s="10"/>
      <c r="C167" s="10" t="s">
        <v>157</v>
      </c>
      <c r="D167" s="11" t="s">
        <v>158</v>
      </c>
      <c r="E167" s="10">
        <v>1</v>
      </c>
      <c r="F167" s="10"/>
      <c r="G167" s="12">
        <v>273354.16666666698</v>
      </c>
      <c r="H167" s="7">
        <v>301400</v>
      </c>
      <c r="I167" s="7"/>
      <c r="J167" s="7"/>
      <c r="K167" s="7"/>
      <c r="L167" s="7"/>
      <c r="M167" s="7"/>
      <c r="N167" s="7"/>
      <c r="O167" s="7"/>
      <c r="P167" s="15" t="s">
        <v>159</v>
      </c>
    </row>
    <row r="168" spans="1:16" ht="26.25" customHeight="1" x14ac:dyDescent="0.3">
      <c r="A168" s="9"/>
      <c r="B168" s="10"/>
      <c r="C168" s="10" t="s">
        <v>160</v>
      </c>
      <c r="D168" s="11" t="s">
        <v>258</v>
      </c>
      <c r="E168" s="10">
        <v>1</v>
      </c>
      <c r="F168" s="10"/>
      <c r="G168" s="12">
        <v>599000</v>
      </c>
      <c r="H168" s="12">
        <f>G168+G168*0.1</f>
        <v>658900</v>
      </c>
      <c r="I168" s="7"/>
      <c r="J168" s="7"/>
      <c r="K168" s="7"/>
      <c r="L168" s="7"/>
      <c r="M168" s="7"/>
      <c r="N168" s="7"/>
      <c r="O168" s="7"/>
      <c r="P168" s="15" t="s">
        <v>162</v>
      </c>
    </row>
    <row r="169" spans="1:16" ht="26.25" customHeight="1" x14ac:dyDescent="0.3">
      <c r="A169" s="9"/>
      <c r="B169" s="10"/>
      <c r="C169" s="10" t="s">
        <v>163</v>
      </c>
      <c r="D169" s="11" t="s">
        <v>257</v>
      </c>
      <c r="E169" s="10">
        <v>1</v>
      </c>
      <c r="F169" s="10"/>
      <c r="G169" s="12">
        <v>275000</v>
      </c>
      <c r="H169" s="12">
        <f>G169+G169*0.1</f>
        <v>302500</v>
      </c>
      <c r="I169" s="7"/>
      <c r="J169" s="7"/>
      <c r="K169" s="7"/>
      <c r="L169" s="7"/>
      <c r="M169" s="7"/>
      <c r="N169" s="7"/>
      <c r="O169" s="7"/>
      <c r="P169" s="15" t="s">
        <v>165</v>
      </c>
    </row>
    <row r="170" spans="1:16" ht="26.25" customHeight="1" x14ac:dyDescent="0.3">
      <c r="A170" s="9"/>
      <c r="B170" s="10"/>
      <c r="C170" s="10" t="s">
        <v>125</v>
      </c>
      <c r="D170" s="10" t="s">
        <v>126</v>
      </c>
      <c r="E170" s="10">
        <v>1</v>
      </c>
      <c r="F170" s="10"/>
      <c r="G170" s="12">
        <v>245000</v>
      </c>
      <c r="H170" s="7">
        <v>269500</v>
      </c>
      <c r="I170" s="7"/>
      <c r="J170" s="7"/>
      <c r="K170" s="7"/>
      <c r="L170" s="7"/>
      <c r="M170" s="7"/>
      <c r="N170" s="7"/>
      <c r="O170" s="7"/>
      <c r="P170" s="15" t="s">
        <v>166</v>
      </c>
    </row>
    <row r="171" spans="1:16" ht="26.25" customHeight="1" x14ac:dyDescent="0.3">
      <c r="A171" s="9"/>
      <c r="B171" s="10"/>
      <c r="C171" s="10" t="s">
        <v>127</v>
      </c>
      <c r="D171" s="10" t="s">
        <v>128</v>
      </c>
      <c r="E171" s="10">
        <v>1</v>
      </c>
      <c r="F171" s="10"/>
      <c r="G171" s="12">
        <v>755000</v>
      </c>
      <c r="H171" s="7">
        <v>830500</v>
      </c>
      <c r="I171" s="7"/>
      <c r="J171" s="7"/>
      <c r="K171" s="7"/>
      <c r="L171" s="7"/>
      <c r="M171" s="7"/>
      <c r="N171" s="7"/>
      <c r="O171" s="7"/>
      <c r="P171" s="25" t="s">
        <v>255</v>
      </c>
    </row>
    <row r="172" spans="1:16" ht="26.25" customHeight="1" x14ac:dyDescent="0.3">
      <c r="A172" s="17"/>
      <c r="B172" s="10"/>
      <c r="C172" s="10" t="s">
        <v>130</v>
      </c>
      <c r="D172" s="10" t="s">
        <v>131</v>
      </c>
      <c r="E172" s="10">
        <v>1</v>
      </c>
      <c r="F172" s="10"/>
      <c r="G172" s="12">
        <v>48000</v>
      </c>
      <c r="H172" s="7">
        <v>52800</v>
      </c>
      <c r="I172" s="7"/>
      <c r="J172" s="7"/>
      <c r="K172" s="7"/>
      <c r="L172" s="7"/>
      <c r="M172" s="7"/>
      <c r="N172" s="7"/>
      <c r="O172" s="7"/>
      <c r="P172" s="8" t="s">
        <v>256</v>
      </c>
    </row>
    <row r="173" spans="1:16" ht="26.25" customHeight="1" x14ac:dyDescent="0.3">
      <c r="A173" s="9"/>
      <c r="B173" s="10"/>
      <c r="C173" s="10" t="s">
        <v>133</v>
      </c>
      <c r="D173" s="11" t="s">
        <v>134</v>
      </c>
      <c r="E173" s="10">
        <v>1</v>
      </c>
      <c r="F173" s="10"/>
      <c r="G173" s="12">
        <v>45000</v>
      </c>
      <c r="H173" s="7">
        <v>49500</v>
      </c>
      <c r="I173" s="7"/>
      <c r="J173" s="7"/>
      <c r="K173" s="7"/>
      <c r="L173" s="7"/>
      <c r="M173" s="7"/>
      <c r="N173" s="7"/>
      <c r="O173" s="7"/>
      <c r="P173" s="8"/>
    </row>
    <row r="174" spans="1:16" ht="26.25" customHeight="1" x14ac:dyDescent="0.3">
      <c r="A174" s="9"/>
      <c r="B174" s="10"/>
      <c r="C174" s="10"/>
      <c r="D174" s="11" t="s">
        <v>249</v>
      </c>
      <c r="E174" s="10">
        <v>1</v>
      </c>
      <c r="F174" s="10"/>
      <c r="G174" s="12">
        <v>80000</v>
      </c>
      <c r="H174" s="12">
        <f>G174+G174*0.1</f>
        <v>88000</v>
      </c>
      <c r="I174" s="7"/>
      <c r="J174" s="7"/>
      <c r="K174" s="7"/>
      <c r="L174" s="7"/>
      <c r="M174" s="7"/>
      <c r="N174" s="7"/>
      <c r="O174" s="7"/>
      <c r="P174" s="8"/>
    </row>
    <row r="175" spans="1:16" ht="26.25" customHeight="1" x14ac:dyDescent="0.3">
      <c r="A175" s="9"/>
      <c r="B175" s="10"/>
      <c r="C175" s="10" t="s">
        <v>136</v>
      </c>
      <c r="D175" s="11" t="s">
        <v>254</v>
      </c>
      <c r="E175" s="10">
        <v>1</v>
      </c>
      <c r="F175" s="10"/>
      <c r="G175" s="12">
        <v>188000</v>
      </c>
      <c r="H175" s="12">
        <f>G175+G175*0.1</f>
        <v>206800</v>
      </c>
      <c r="I175" s="7"/>
      <c r="J175" s="7"/>
      <c r="K175" s="7"/>
      <c r="L175" s="7"/>
      <c r="M175" s="7"/>
      <c r="N175" s="7"/>
      <c r="O175" s="7"/>
      <c r="P175" s="8"/>
    </row>
    <row r="176" spans="1:16" ht="26.25" customHeight="1" x14ac:dyDescent="0.3">
      <c r="A176" s="9"/>
      <c r="B176" s="10"/>
      <c r="C176" s="10" t="s">
        <v>139</v>
      </c>
      <c r="D176" s="10" t="s">
        <v>140</v>
      </c>
      <c r="E176" s="10">
        <v>1</v>
      </c>
      <c r="F176" s="10"/>
      <c r="G176" s="12">
        <v>115000</v>
      </c>
      <c r="H176" s="12">
        <v>126500</v>
      </c>
      <c r="I176" s="12"/>
      <c r="J176" s="12"/>
      <c r="K176" s="12"/>
      <c r="L176" s="12"/>
      <c r="M176" s="12"/>
      <c r="N176" s="12"/>
      <c r="O176" s="12"/>
      <c r="P176" s="14"/>
    </row>
    <row r="177" spans="1:16" ht="26.25" customHeight="1" x14ac:dyDescent="0.3">
      <c r="A177" s="9"/>
      <c r="B177" s="10"/>
      <c r="C177" s="10" t="s">
        <v>141</v>
      </c>
      <c r="D177" s="10" t="s">
        <v>142</v>
      </c>
      <c r="E177" s="10">
        <v>1</v>
      </c>
      <c r="F177" s="10"/>
      <c r="G177" s="12">
        <v>27138.888888888901</v>
      </c>
      <c r="H177" s="12">
        <v>30000</v>
      </c>
      <c r="I177" s="12"/>
      <c r="J177" s="12"/>
      <c r="K177" s="12"/>
      <c r="L177" s="12"/>
      <c r="M177" s="12"/>
      <c r="N177" s="12"/>
      <c r="O177" s="12"/>
      <c r="P177" s="15"/>
    </row>
    <row r="178" spans="1:16" ht="26.25" customHeight="1" x14ac:dyDescent="0.3">
      <c r="A178" s="9"/>
      <c r="B178" s="10"/>
      <c r="C178" s="10"/>
      <c r="D178" s="11" t="s">
        <v>245</v>
      </c>
      <c r="E178" s="10">
        <v>1</v>
      </c>
      <c r="F178" s="10"/>
      <c r="G178" s="12">
        <v>21000</v>
      </c>
      <c r="H178" s="12">
        <f>G178+G178*0.1</f>
        <v>23100</v>
      </c>
      <c r="I178" s="12"/>
      <c r="J178" s="12"/>
      <c r="K178" s="12"/>
      <c r="L178" s="12"/>
      <c r="M178" s="12"/>
      <c r="N178" s="12"/>
      <c r="O178" s="12"/>
      <c r="P178" s="15" t="s">
        <v>148</v>
      </c>
    </row>
    <row r="179" spans="1:16" ht="26.25" customHeight="1" x14ac:dyDescent="0.3">
      <c r="A179" s="9"/>
      <c r="B179" s="10"/>
      <c r="C179" s="10"/>
      <c r="D179" s="11" t="s">
        <v>251</v>
      </c>
      <c r="E179" s="10"/>
      <c r="F179" s="10"/>
      <c r="G179" s="7" t="s">
        <v>247</v>
      </c>
      <c r="H179" s="7"/>
      <c r="I179" s="12"/>
      <c r="J179" s="12"/>
      <c r="K179" s="12"/>
      <c r="L179" s="12"/>
      <c r="M179" s="12"/>
      <c r="N179" s="12"/>
      <c r="O179" s="12"/>
      <c r="P179" s="15" t="s">
        <v>155</v>
      </c>
    </row>
    <row r="180" spans="1:16" ht="26.25" customHeight="1" x14ac:dyDescent="0.3">
      <c r="A180" s="9"/>
      <c r="B180" s="10"/>
      <c r="C180" s="10"/>
      <c r="D180" s="11"/>
      <c r="E180" s="10"/>
      <c r="F180" s="10"/>
      <c r="G180" s="7"/>
      <c r="H180" s="7"/>
      <c r="I180" s="7"/>
      <c r="J180" s="7"/>
      <c r="K180" s="12"/>
      <c r="L180" s="12"/>
      <c r="M180" s="7"/>
      <c r="N180" s="12"/>
      <c r="O180" s="12"/>
      <c r="P180" s="15"/>
    </row>
    <row r="181" spans="1:16" ht="26.25" customHeight="1" x14ac:dyDescent="0.3">
      <c r="A181" s="9"/>
      <c r="B181" s="10">
        <v>20161</v>
      </c>
      <c r="C181" s="10" t="s">
        <v>167</v>
      </c>
      <c r="D181" s="10" t="s">
        <v>167</v>
      </c>
      <c r="E181" s="10">
        <v>8</v>
      </c>
      <c r="F181" s="10">
        <v>34</v>
      </c>
      <c r="G181" s="7">
        <f>SUM(G182:G191)</f>
        <v>1646893.055555556</v>
      </c>
      <c r="H181" s="7">
        <f>SUM(H182:H191)</f>
        <v>1812500</v>
      </c>
      <c r="I181" s="7">
        <f>G181/N181*100</f>
        <v>85.331246401842279</v>
      </c>
      <c r="J181" s="7">
        <f>(H181/N181)*100</f>
        <v>93.911917098445599</v>
      </c>
      <c r="K181" s="12">
        <v>759500</v>
      </c>
      <c r="L181" s="12">
        <f>SUM(H181,K181)</f>
        <v>2572000</v>
      </c>
      <c r="M181" s="7">
        <f>L181-N181</f>
        <v>642000</v>
      </c>
      <c r="N181" s="12">
        <v>1930000</v>
      </c>
      <c r="O181" s="12">
        <v>0</v>
      </c>
      <c r="P181" s="14"/>
    </row>
    <row r="182" spans="1:16" ht="26.25" customHeight="1" x14ac:dyDescent="0.3">
      <c r="A182" s="9"/>
      <c r="B182" s="10"/>
      <c r="C182" s="10" t="s">
        <v>168</v>
      </c>
      <c r="D182" s="10" t="s">
        <v>169</v>
      </c>
      <c r="E182" s="10">
        <v>1</v>
      </c>
      <c r="F182" s="10"/>
      <c r="G182" s="12">
        <v>276754.16666666698</v>
      </c>
      <c r="H182" s="12">
        <v>305200</v>
      </c>
      <c r="I182" s="12"/>
      <c r="J182" s="12"/>
      <c r="K182" s="12"/>
      <c r="L182" s="12"/>
      <c r="M182" s="12"/>
      <c r="N182" s="12"/>
      <c r="O182" s="12"/>
      <c r="P182" s="14"/>
    </row>
    <row r="183" spans="1:16" ht="26.25" customHeight="1" x14ac:dyDescent="0.3">
      <c r="A183" s="9"/>
      <c r="B183" s="10"/>
      <c r="C183" s="10" t="s">
        <v>150</v>
      </c>
      <c r="D183" s="11" t="s">
        <v>248</v>
      </c>
      <c r="E183" s="10">
        <v>1</v>
      </c>
      <c r="F183" s="10"/>
      <c r="G183" s="12">
        <v>50000</v>
      </c>
      <c r="H183" s="12">
        <f>G183+G183*0.1</f>
        <v>55000</v>
      </c>
      <c r="I183" s="12"/>
      <c r="J183" s="12"/>
      <c r="K183" s="12"/>
      <c r="L183" s="12"/>
      <c r="M183" s="12"/>
      <c r="N183" s="12"/>
      <c r="O183" s="12"/>
      <c r="P183" s="13" t="s">
        <v>152</v>
      </c>
    </row>
    <row r="184" spans="1:16" ht="26.25" customHeight="1" x14ac:dyDescent="0.3">
      <c r="A184" s="9"/>
      <c r="B184" s="10"/>
      <c r="C184" s="10"/>
      <c r="D184" s="11" t="s">
        <v>260</v>
      </c>
      <c r="E184" s="10">
        <v>1</v>
      </c>
      <c r="F184" s="10"/>
      <c r="G184" s="12">
        <v>86000</v>
      </c>
      <c r="H184" s="12">
        <f>G184+G184*0.1</f>
        <v>94600</v>
      </c>
      <c r="I184" s="12"/>
      <c r="J184" s="12"/>
      <c r="K184" s="12"/>
      <c r="L184" s="12"/>
      <c r="M184" s="12"/>
      <c r="N184" s="12"/>
      <c r="O184" s="12"/>
      <c r="P184" s="13"/>
    </row>
    <row r="185" spans="1:16" ht="26.25" customHeight="1" x14ac:dyDescent="0.3">
      <c r="A185" s="9"/>
      <c r="B185" s="10"/>
      <c r="C185" s="10" t="s">
        <v>170</v>
      </c>
      <c r="D185" s="11" t="s">
        <v>128</v>
      </c>
      <c r="E185" s="10">
        <v>1</v>
      </c>
      <c r="F185" s="10"/>
      <c r="G185" s="12">
        <v>755000</v>
      </c>
      <c r="H185" s="7">
        <v>830500</v>
      </c>
      <c r="I185" s="12"/>
      <c r="J185" s="12"/>
      <c r="K185" s="12"/>
      <c r="L185" s="12"/>
      <c r="M185" s="12"/>
      <c r="N185" s="12"/>
      <c r="O185" s="12"/>
      <c r="P185" s="13" t="s">
        <v>172</v>
      </c>
    </row>
    <row r="186" spans="1:16" ht="26.25" customHeight="1" x14ac:dyDescent="0.3">
      <c r="A186" s="9"/>
      <c r="B186" s="10"/>
      <c r="C186" s="10" t="s">
        <v>130</v>
      </c>
      <c r="D186" s="10" t="s">
        <v>131</v>
      </c>
      <c r="E186" s="10">
        <v>1</v>
      </c>
      <c r="F186" s="10"/>
      <c r="G186" s="12">
        <v>48000</v>
      </c>
      <c r="H186" s="12">
        <v>52800</v>
      </c>
      <c r="I186" s="12"/>
      <c r="J186" s="12"/>
      <c r="K186" s="12"/>
      <c r="L186" s="12"/>
      <c r="M186" s="12"/>
      <c r="N186" s="12"/>
      <c r="O186" s="12"/>
      <c r="P186" s="14" t="s">
        <v>259</v>
      </c>
    </row>
    <row r="187" spans="1:16" ht="26.25" customHeight="1" x14ac:dyDescent="0.3">
      <c r="A187" s="9"/>
      <c r="B187" s="10"/>
      <c r="C187" s="10" t="s">
        <v>133</v>
      </c>
      <c r="D187" s="11" t="s">
        <v>249</v>
      </c>
      <c r="E187" s="10">
        <v>1</v>
      </c>
      <c r="F187" s="10"/>
      <c r="G187" s="12">
        <v>80000</v>
      </c>
      <c r="H187" s="12">
        <f>G187+G187*0.1</f>
        <v>88000</v>
      </c>
      <c r="I187" s="12"/>
      <c r="J187" s="12"/>
      <c r="K187" s="12"/>
      <c r="L187" s="12"/>
      <c r="M187" s="12"/>
      <c r="N187" s="12"/>
      <c r="O187" s="12"/>
      <c r="P187" s="14"/>
    </row>
    <row r="188" spans="1:16" ht="26.25" customHeight="1" x14ac:dyDescent="0.3">
      <c r="A188" s="9"/>
      <c r="B188" s="10"/>
      <c r="C188" s="10" t="s">
        <v>136</v>
      </c>
      <c r="D188" s="11" t="s">
        <v>137</v>
      </c>
      <c r="E188" s="10">
        <v>1</v>
      </c>
      <c r="F188" s="10"/>
      <c r="G188" s="12">
        <v>188000</v>
      </c>
      <c r="H188" s="12">
        <f>G188+G188*0.1</f>
        <v>206800</v>
      </c>
      <c r="I188" s="12"/>
      <c r="J188" s="12"/>
      <c r="K188" s="12"/>
      <c r="L188" s="12"/>
      <c r="M188" s="12"/>
      <c r="N188" s="12"/>
      <c r="O188" s="12"/>
      <c r="P188" s="14"/>
    </row>
    <row r="189" spans="1:16" ht="26.25" customHeight="1" x14ac:dyDescent="0.3">
      <c r="A189" s="9"/>
      <c r="B189" s="10"/>
      <c r="C189" s="10" t="s">
        <v>139</v>
      </c>
      <c r="D189" s="10" t="s">
        <v>140</v>
      </c>
      <c r="E189" s="10">
        <v>1</v>
      </c>
      <c r="F189" s="10"/>
      <c r="G189" s="12">
        <v>115000</v>
      </c>
      <c r="H189" s="12">
        <v>126500</v>
      </c>
      <c r="I189" s="12"/>
      <c r="J189" s="12"/>
      <c r="K189" s="12"/>
      <c r="L189" s="12"/>
      <c r="M189" s="12"/>
      <c r="N189" s="12"/>
      <c r="O189" s="12"/>
      <c r="P189" s="14"/>
    </row>
    <row r="190" spans="1:16" ht="26.25" customHeight="1" x14ac:dyDescent="0.3">
      <c r="A190" s="9"/>
      <c r="B190" s="10"/>
      <c r="C190" s="10" t="s">
        <v>141</v>
      </c>
      <c r="D190" s="10" t="s">
        <v>142</v>
      </c>
      <c r="E190" s="10">
        <v>1</v>
      </c>
      <c r="F190" s="10"/>
      <c r="G190" s="12">
        <v>27138.888888888901</v>
      </c>
      <c r="H190" s="12">
        <v>30000</v>
      </c>
      <c r="I190" s="12"/>
      <c r="J190" s="12"/>
      <c r="K190" s="12"/>
      <c r="L190" s="12"/>
      <c r="M190" s="12"/>
      <c r="N190" s="12"/>
      <c r="O190" s="12"/>
      <c r="P190" s="14"/>
    </row>
    <row r="191" spans="1:16" ht="26.25" customHeight="1" x14ac:dyDescent="0.3">
      <c r="A191" s="9"/>
      <c r="B191" s="10"/>
      <c r="C191" s="10"/>
      <c r="D191" s="11" t="s">
        <v>245</v>
      </c>
      <c r="E191" s="10">
        <v>1</v>
      </c>
      <c r="F191" s="10"/>
      <c r="G191" s="12">
        <v>21000</v>
      </c>
      <c r="H191" s="12">
        <f>G191+G191*0.1</f>
        <v>23100</v>
      </c>
      <c r="I191" s="12"/>
      <c r="J191" s="12"/>
      <c r="K191" s="12"/>
      <c r="L191" s="12"/>
      <c r="M191" s="12"/>
      <c r="N191" s="12"/>
      <c r="O191" s="12"/>
      <c r="P191" s="8"/>
    </row>
    <row r="192" spans="1:16" ht="26.25" customHeight="1" x14ac:dyDescent="0.3">
      <c r="A192" s="9"/>
      <c r="B192" s="10"/>
      <c r="C192" s="10"/>
      <c r="D192" s="10"/>
      <c r="E192" s="10"/>
      <c r="F192" s="10"/>
      <c r="G192" s="12"/>
      <c r="H192" s="12"/>
      <c r="I192" s="12"/>
      <c r="J192" s="12"/>
      <c r="K192" s="12"/>
      <c r="L192" s="12"/>
      <c r="M192" s="12"/>
      <c r="N192" s="12"/>
      <c r="O192" s="12"/>
      <c r="P192" s="15" t="s">
        <v>148</v>
      </c>
    </row>
    <row r="193" spans="1:16" ht="26.25" customHeight="1" x14ac:dyDescent="0.3">
      <c r="A193" s="9"/>
      <c r="B193" s="10">
        <v>20162</v>
      </c>
      <c r="C193" s="10" t="s">
        <v>173</v>
      </c>
      <c r="D193" s="10" t="s">
        <v>173</v>
      </c>
      <c r="E193" s="10">
        <v>9</v>
      </c>
      <c r="F193" s="10">
        <v>37</v>
      </c>
      <c r="G193" s="7">
        <f>SUM(G194:G204)</f>
        <v>2349693.055555556</v>
      </c>
      <c r="H193" s="7">
        <f>SUM(H194:H204)</f>
        <v>2585500</v>
      </c>
      <c r="I193" s="7">
        <f>G193/N193*100</f>
        <v>90.026553852703302</v>
      </c>
      <c r="J193" s="7">
        <f>(H193/N193)*100</f>
        <v>99.061302681992331</v>
      </c>
      <c r="K193" s="12">
        <v>826500</v>
      </c>
      <c r="L193" s="12">
        <f>SUM(H193,K193)</f>
        <v>3412000</v>
      </c>
      <c r="M193" s="7">
        <f>L193-N193</f>
        <v>802000</v>
      </c>
      <c r="N193" s="12">
        <v>2610000</v>
      </c>
      <c r="O193" s="12"/>
      <c r="P193" s="14"/>
    </row>
    <row r="194" spans="1:16" ht="26.25" customHeight="1" x14ac:dyDescent="0.3">
      <c r="A194" s="9"/>
      <c r="B194" s="10"/>
      <c r="C194" s="10" t="s">
        <v>160</v>
      </c>
      <c r="D194" s="11" t="s">
        <v>161</v>
      </c>
      <c r="E194" s="10">
        <v>1</v>
      </c>
      <c r="F194" s="10"/>
      <c r="G194" s="12">
        <v>642000</v>
      </c>
      <c r="H194" s="12">
        <f>G194+G194*0.1</f>
        <v>706200</v>
      </c>
      <c r="I194" s="12"/>
      <c r="J194" s="12"/>
      <c r="K194" s="12"/>
      <c r="L194" s="12"/>
      <c r="M194" s="12"/>
      <c r="N194" s="12"/>
      <c r="O194" s="12"/>
      <c r="P194" s="15" t="s">
        <v>162</v>
      </c>
    </row>
    <row r="195" spans="1:16" ht="26.25" customHeight="1" x14ac:dyDescent="0.3">
      <c r="A195" s="9"/>
      <c r="B195" s="10"/>
      <c r="C195" s="10" t="s">
        <v>163</v>
      </c>
      <c r="D195" s="10" t="s">
        <v>164</v>
      </c>
      <c r="E195" s="10">
        <v>1</v>
      </c>
      <c r="F195" s="10"/>
      <c r="G195" s="12">
        <v>114000</v>
      </c>
      <c r="H195" s="12">
        <v>125400</v>
      </c>
      <c r="I195" s="12"/>
      <c r="J195" s="12"/>
      <c r="K195" s="12"/>
      <c r="L195" s="12"/>
      <c r="M195" s="12"/>
      <c r="N195" s="12"/>
      <c r="O195" s="12"/>
      <c r="P195" s="14"/>
    </row>
    <row r="196" spans="1:16" ht="26.25" customHeight="1" x14ac:dyDescent="0.3">
      <c r="A196" s="9"/>
      <c r="B196" s="10"/>
      <c r="C196" s="10"/>
      <c r="D196" s="11" t="s">
        <v>260</v>
      </c>
      <c r="E196" s="10">
        <v>1</v>
      </c>
      <c r="F196" s="10"/>
      <c r="G196" s="12">
        <v>86000</v>
      </c>
      <c r="H196" s="12">
        <f>G196+G196*0.1</f>
        <v>94600</v>
      </c>
      <c r="I196" s="12"/>
      <c r="J196" s="12"/>
      <c r="K196" s="12"/>
      <c r="L196" s="12"/>
      <c r="M196" s="12"/>
      <c r="N196" s="12"/>
      <c r="O196" s="12"/>
      <c r="P196" s="13" t="s">
        <v>174</v>
      </c>
    </row>
    <row r="197" spans="1:16" ht="26.25" customHeight="1" x14ac:dyDescent="0.3">
      <c r="A197" s="9"/>
      <c r="B197" s="10"/>
      <c r="C197" s="10"/>
      <c r="D197" s="11" t="s">
        <v>128</v>
      </c>
      <c r="E197" s="10">
        <v>1</v>
      </c>
      <c r="F197" s="10"/>
      <c r="G197" s="12">
        <v>755000</v>
      </c>
      <c r="H197" s="7">
        <v>830500</v>
      </c>
      <c r="I197" s="12"/>
      <c r="J197" s="12"/>
      <c r="K197" s="12"/>
      <c r="L197" s="12"/>
      <c r="M197" s="12"/>
      <c r="N197" s="12"/>
      <c r="O197" s="12"/>
      <c r="P197" s="13"/>
    </row>
    <row r="198" spans="1:16" ht="26.25" customHeight="1" x14ac:dyDescent="0.3">
      <c r="A198" s="9"/>
      <c r="B198" s="10"/>
      <c r="C198" s="10" t="s">
        <v>136</v>
      </c>
      <c r="D198" s="11" t="s">
        <v>137</v>
      </c>
      <c r="E198" s="10">
        <v>1</v>
      </c>
      <c r="F198" s="10"/>
      <c r="G198" s="12">
        <v>188000</v>
      </c>
      <c r="H198" s="12">
        <f>G198+G198*0.1</f>
        <v>206800</v>
      </c>
      <c r="I198" s="12"/>
      <c r="J198" s="12"/>
      <c r="K198" s="12"/>
      <c r="L198" s="12"/>
      <c r="M198" s="12"/>
      <c r="N198" s="12"/>
      <c r="O198" s="12"/>
      <c r="P198" s="14" t="s">
        <v>259</v>
      </c>
    </row>
    <row r="199" spans="1:16" ht="26.25" customHeight="1" x14ac:dyDescent="0.3">
      <c r="A199" s="9"/>
      <c r="B199" s="10"/>
      <c r="C199" s="10" t="s">
        <v>133</v>
      </c>
      <c r="D199" s="11" t="s">
        <v>249</v>
      </c>
      <c r="E199" s="10">
        <v>1</v>
      </c>
      <c r="F199" s="10"/>
      <c r="G199" s="12">
        <v>80000</v>
      </c>
      <c r="H199" s="12">
        <f>G199+G199*0.1</f>
        <v>88000</v>
      </c>
      <c r="I199" s="12"/>
      <c r="J199" s="12"/>
      <c r="K199" s="12"/>
      <c r="L199" s="12"/>
      <c r="M199" s="12"/>
      <c r="N199" s="12"/>
      <c r="O199" s="12"/>
      <c r="P199" s="19"/>
    </row>
    <row r="200" spans="1:16" ht="26.25" customHeight="1" x14ac:dyDescent="0.3">
      <c r="A200" s="9"/>
      <c r="B200" s="10"/>
      <c r="C200" s="10" t="s">
        <v>130</v>
      </c>
      <c r="D200" s="10" t="s">
        <v>131</v>
      </c>
      <c r="E200" s="10">
        <v>1</v>
      </c>
      <c r="F200" s="10"/>
      <c r="G200" s="12">
        <v>48000</v>
      </c>
      <c r="H200" s="12">
        <v>52800</v>
      </c>
      <c r="I200" s="12"/>
      <c r="J200" s="12"/>
      <c r="K200" s="12"/>
      <c r="L200" s="12"/>
      <c r="M200" s="12"/>
      <c r="N200" s="12"/>
      <c r="O200" s="12"/>
      <c r="P200" s="14"/>
    </row>
    <row r="201" spans="1:16" ht="26.25" customHeight="1" x14ac:dyDescent="0.3">
      <c r="A201" s="9"/>
      <c r="B201" s="10"/>
      <c r="C201" s="10" t="s">
        <v>175</v>
      </c>
      <c r="D201" s="10" t="s">
        <v>176</v>
      </c>
      <c r="E201" s="10">
        <v>1</v>
      </c>
      <c r="F201" s="10"/>
      <c r="G201" s="12">
        <v>273554.16666666698</v>
      </c>
      <c r="H201" s="12">
        <v>301600</v>
      </c>
      <c r="I201" s="12"/>
      <c r="J201" s="12"/>
      <c r="K201" s="12"/>
      <c r="L201" s="12"/>
      <c r="M201" s="12"/>
      <c r="N201" s="12"/>
      <c r="O201" s="12"/>
      <c r="P201" s="14"/>
    </row>
    <row r="202" spans="1:16" ht="26.25" customHeight="1" x14ac:dyDescent="0.3">
      <c r="A202" s="9"/>
      <c r="B202" s="10"/>
      <c r="C202" s="10" t="s">
        <v>139</v>
      </c>
      <c r="D202" s="10" t="s">
        <v>140</v>
      </c>
      <c r="E202" s="10">
        <v>1</v>
      </c>
      <c r="F202" s="10"/>
      <c r="G202" s="12">
        <v>115000</v>
      </c>
      <c r="H202" s="12">
        <v>126500</v>
      </c>
      <c r="I202" s="12"/>
      <c r="J202" s="12"/>
      <c r="K202" s="12"/>
      <c r="L202" s="12"/>
      <c r="M202" s="12"/>
      <c r="N202" s="12"/>
      <c r="O202" s="12"/>
      <c r="P202" s="14"/>
    </row>
    <row r="203" spans="1:16" ht="26.25" customHeight="1" x14ac:dyDescent="0.3">
      <c r="A203" s="9"/>
      <c r="B203" s="10"/>
      <c r="C203" s="10" t="s">
        <v>141</v>
      </c>
      <c r="D203" s="10" t="s">
        <v>142</v>
      </c>
      <c r="E203" s="10">
        <v>1</v>
      </c>
      <c r="F203" s="10"/>
      <c r="G203" s="12">
        <v>27138.888888888901</v>
      </c>
      <c r="H203" s="7">
        <v>30000</v>
      </c>
      <c r="I203" s="7"/>
      <c r="J203" s="7"/>
      <c r="K203" s="7"/>
      <c r="L203" s="7"/>
      <c r="M203" s="7"/>
      <c r="N203" s="7"/>
      <c r="O203" s="7"/>
      <c r="P203" s="8"/>
    </row>
    <row r="204" spans="1:16" ht="26.25" customHeight="1" x14ac:dyDescent="0.3">
      <c r="A204" s="9"/>
      <c r="B204" s="10"/>
      <c r="C204" s="10"/>
      <c r="D204" s="11" t="s">
        <v>245</v>
      </c>
      <c r="E204" s="10">
        <v>1</v>
      </c>
      <c r="F204" s="10"/>
      <c r="G204" s="12">
        <v>21000</v>
      </c>
      <c r="H204" s="12">
        <f>G204+G204*0.1</f>
        <v>23100</v>
      </c>
      <c r="I204" s="7"/>
      <c r="J204" s="7"/>
      <c r="K204" s="7"/>
      <c r="L204" s="7"/>
      <c r="M204" s="7"/>
      <c r="N204" s="7"/>
      <c r="O204" s="7"/>
      <c r="P204" s="15" t="s">
        <v>148</v>
      </c>
    </row>
    <row r="205" spans="1:16" ht="26.25" customHeight="1" x14ac:dyDescent="0.3">
      <c r="A205" s="9"/>
      <c r="B205" s="10"/>
      <c r="C205" s="10"/>
      <c r="D205" s="28"/>
      <c r="E205" s="10"/>
      <c r="F205" s="10"/>
      <c r="G205" s="7"/>
      <c r="H205" s="12"/>
      <c r="I205" s="7"/>
      <c r="J205" s="7"/>
      <c r="K205" s="7"/>
      <c r="L205" s="7"/>
      <c r="M205" s="7"/>
      <c r="N205" s="7"/>
      <c r="O205" s="7"/>
      <c r="P205" s="15"/>
    </row>
    <row r="206" spans="1:16" ht="26.25" customHeight="1" x14ac:dyDescent="0.3">
      <c r="A206" s="9"/>
      <c r="B206" s="10">
        <v>20173</v>
      </c>
      <c r="C206" s="10" t="s">
        <v>177</v>
      </c>
      <c r="D206" s="10" t="s">
        <v>177</v>
      </c>
      <c r="E206" s="10">
        <v>11</v>
      </c>
      <c r="F206" s="10">
        <v>28.5</v>
      </c>
      <c r="G206" s="7">
        <f>SUM(G207:G218)</f>
        <v>1215964.1666666667</v>
      </c>
      <c r="H206" s="7">
        <f>SUM(H207:H218)</f>
        <v>1338400</v>
      </c>
      <c r="I206" s="7">
        <f>G206/N206*100</f>
        <v>88.113345410628028</v>
      </c>
      <c r="J206" s="7">
        <f>(H206/N206)*100</f>
        <v>96.985507246376812</v>
      </c>
      <c r="K206" s="20">
        <v>636600</v>
      </c>
      <c r="L206" s="12">
        <f>SUM(H206,K206)</f>
        <v>1975000</v>
      </c>
      <c r="M206" s="7">
        <f>L206-N206</f>
        <v>595000</v>
      </c>
      <c r="N206" s="12">
        <v>1380000</v>
      </c>
      <c r="O206" s="12"/>
      <c r="P206" s="14"/>
    </row>
    <row r="207" spans="1:16" ht="26.25" customHeight="1" x14ac:dyDescent="0.3">
      <c r="A207" s="9"/>
      <c r="B207" s="10"/>
      <c r="C207" s="10" t="s">
        <v>178</v>
      </c>
      <c r="D207" s="11" t="s">
        <v>261</v>
      </c>
      <c r="E207" s="10">
        <v>1</v>
      </c>
      <c r="F207" s="10"/>
      <c r="G207" s="12">
        <v>33337.777777777803</v>
      </c>
      <c r="H207" s="12">
        <v>36800</v>
      </c>
      <c r="I207" s="12"/>
      <c r="J207" s="12"/>
      <c r="K207" s="12"/>
      <c r="L207" s="12"/>
      <c r="M207" s="12"/>
      <c r="N207" s="12"/>
      <c r="O207" s="12"/>
      <c r="P207" s="13" t="s">
        <v>180</v>
      </c>
    </row>
    <row r="208" spans="1:16" ht="26.25" customHeight="1" x14ac:dyDescent="0.3">
      <c r="A208" s="9"/>
      <c r="B208" s="10"/>
      <c r="C208" s="10" t="s">
        <v>181</v>
      </c>
      <c r="D208" s="10" t="s">
        <v>182</v>
      </c>
      <c r="E208" s="10">
        <v>1</v>
      </c>
      <c r="F208" s="10"/>
      <c r="G208" s="12">
        <v>368000</v>
      </c>
      <c r="H208" s="12">
        <v>404800</v>
      </c>
      <c r="I208" s="12"/>
      <c r="J208" s="12"/>
      <c r="K208" s="12"/>
      <c r="L208" s="12"/>
      <c r="M208" s="12"/>
      <c r="N208" s="12"/>
      <c r="O208" s="12"/>
      <c r="P208" s="29" t="s">
        <v>263</v>
      </c>
    </row>
    <row r="209" spans="1:16" ht="26.25" customHeight="1" x14ac:dyDescent="0.3">
      <c r="A209" s="9"/>
      <c r="B209" s="10"/>
      <c r="C209" s="10" t="s">
        <v>183</v>
      </c>
      <c r="D209" s="10" t="s">
        <v>184</v>
      </c>
      <c r="E209" s="10">
        <v>1</v>
      </c>
      <c r="F209" s="10"/>
      <c r="G209" s="12">
        <v>197737.5</v>
      </c>
      <c r="H209" s="12">
        <v>218100</v>
      </c>
      <c r="I209" s="12"/>
      <c r="J209" s="12"/>
      <c r="K209" s="12"/>
      <c r="L209" s="12"/>
      <c r="M209" s="12"/>
      <c r="N209" s="12"/>
      <c r="O209" s="12"/>
      <c r="P209" s="14"/>
    </row>
    <row r="210" spans="1:16" ht="26.25" customHeight="1" x14ac:dyDescent="0.3">
      <c r="A210" s="9"/>
      <c r="B210" s="10"/>
      <c r="C210" s="10" t="s">
        <v>185</v>
      </c>
      <c r="D210" s="10" t="s">
        <v>186</v>
      </c>
      <c r="E210" s="10">
        <v>1</v>
      </c>
      <c r="F210" s="10"/>
      <c r="G210" s="12">
        <v>40000</v>
      </c>
      <c r="H210" s="12">
        <v>44000</v>
      </c>
      <c r="I210" s="12"/>
      <c r="J210" s="12"/>
      <c r="K210" s="12"/>
      <c r="L210" s="12"/>
      <c r="M210" s="12"/>
      <c r="N210" s="12"/>
      <c r="O210" s="12"/>
      <c r="P210" s="14"/>
    </row>
    <row r="211" spans="1:16" ht="26.25" customHeight="1" x14ac:dyDescent="0.3">
      <c r="A211" s="9"/>
      <c r="B211" s="10"/>
      <c r="C211" s="10" t="s">
        <v>187</v>
      </c>
      <c r="D211" s="10" t="s">
        <v>188</v>
      </c>
      <c r="E211" s="10">
        <v>1</v>
      </c>
      <c r="F211" s="10"/>
      <c r="G211" s="12">
        <v>24000</v>
      </c>
      <c r="H211" s="12">
        <v>26400</v>
      </c>
      <c r="I211" s="12"/>
      <c r="J211" s="12"/>
      <c r="K211" s="12"/>
      <c r="L211" s="12"/>
      <c r="M211" s="12"/>
      <c r="N211" s="12"/>
      <c r="O211" s="12"/>
      <c r="P211" s="14"/>
    </row>
    <row r="212" spans="1:16" ht="26.25" customHeight="1" x14ac:dyDescent="0.3">
      <c r="A212" s="9"/>
      <c r="B212" s="10"/>
      <c r="C212" s="10" t="s">
        <v>130</v>
      </c>
      <c r="D212" s="11" t="s">
        <v>262</v>
      </c>
      <c r="E212" s="10">
        <v>1</v>
      </c>
      <c r="F212" s="10"/>
      <c r="G212" s="12">
        <v>57000</v>
      </c>
      <c r="H212" s="12">
        <f>G212+G212*0.1</f>
        <v>62700</v>
      </c>
      <c r="I212" s="12"/>
      <c r="J212" s="12"/>
      <c r="K212" s="12"/>
      <c r="L212" s="12"/>
      <c r="M212" s="12"/>
      <c r="N212" s="12"/>
      <c r="O212" s="12"/>
      <c r="P212" s="13" t="s">
        <v>189</v>
      </c>
    </row>
    <row r="213" spans="1:16" ht="26.25" customHeight="1" x14ac:dyDescent="0.3">
      <c r="A213" s="9"/>
      <c r="B213" s="10"/>
      <c r="C213" s="10" t="s">
        <v>190</v>
      </c>
      <c r="D213" s="11" t="s">
        <v>249</v>
      </c>
      <c r="E213" s="10">
        <v>1</v>
      </c>
      <c r="F213" s="10"/>
      <c r="G213" s="12">
        <v>80000</v>
      </c>
      <c r="H213" s="12">
        <f>G213+G213*0.1</f>
        <v>88000</v>
      </c>
      <c r="I213" s="12"/>
      <c r="J213" s="12"/>
      <c r="K213" s="12"/>
      <c r="L213" s="12"/>
      <c r="M213" s="12"/>
      <c r="N213" s="12"/>
      <c r="O213" s="12"/>
      <c r="P213" s="13" t="s">
        <v>192</v>
      </c>
    </row>
    <row r="214" spans="1:16" ht="26.25" customHeight="1" x14ac:dyDescent="0.3">
      <c r="A214" s="17"/>
      <c r="B214" s="10"/>
      <c r="C214" s="10" t="s">
        <v>136</v>
      </c>
      <c r="D214" s="11" t="s">
        <v>137</v>
      </c>
      <c r="E214" s="10">
        <v>1</v>
      </c>
      <c r="F214" s="10"/>
      <c r="G214" s="12">
        <v>188000</v>
      </c>
      <c r="H214" s="12">
        <f>G214+G214*0.1</f>
        <v>206800</v>
      </c>
      <c r="I214" s="12"/>
      <c r="J214" s="12"/>
      <c r="K214" s="12"/>
      <c r="L214" s="12"/>
      <c r="M214" s="12"/>
      <c r="N214" s="12"/>
      <c r="O214" s="12"/>
      <c r="P214" s="13" t="s">
        <v>193</v>
      </c>
    </row>
    <row r="215" spans="1:16" ht="26.25" customHeight="1" x14ac:dyDescent="0.3">
      <c r="A215" s="9"/>
      <c r="B215" s="10"/>
      <c r="C215" s="10" t="s">
        <v>194</v>
      </c>
      <c r="D215" s="10" t="s">
        <v>195</v>
      </c>
      <c r="E215" s="10">
        <v>1</v>
      </c>
      <c r="F215" s="10"/>
      <c r="G215" s="12">
        <v>66000</v>
      </c>
      <c r="H215" s="12">
        <v>72600</v>
      </c>
      <c r="I215" s="12"/>
      <c r="J215" s="12"/>
      <c r="K215" s="12"/>
      <c r="L215" s="12"/>
      <c r="M215" s="12"/>
      <c r="N215" s="12"/>
      <c r="O215" s="12"/>
      <c r="P215" s="14"/>
    </row>
    <row r="216" spans="1:16" ht="26.25" customHeight="1" x14ac:dyDescent="0.3">
      <c r="A216" s="9"/>
      <c r="B216" s="10"/>
      <c r="C216" s="10" t="s">
        <v>196</v>
      </c>
      <c r="D216" s="10" t="s">
        <v>197</v>
      </c>
      <c r="E216" s="10">
        <v>1</v>
      </c>
      <c r="F216" s="10"/>
      <c r="G216" s="12">
        <v>18888.888888888901</v>
      </c>
      <c r="H216" s="12">
        <v>20900</v>
      </c>
      <c r="I216" s="12"/>
      <c r="J216" s="12"/>
      <c r="K216" s="12"/>
      <c r="L216" s="12"/>
      <c r="M216" s="12"/>
      <c r="N216" s="12"/>
      <c r="O216" s="12"/>
      <c r="P216" s="14"/>
    </row>
    <row r="217" spans="1:16" ht="26.25" customHeight="1" x14ac:dyDescent="0.3">
      <c r="A217" s="9"/>
      <c r="B217" s="10"/>
      <c r="C217" s="10" t="s">
        <v>198</v>
      </c>
      <c r="D217" s="10" t="s">
        <v>199</v>
      </c>
      <c r="E217" s="10">
        <v>1</v>
      </c>
      <c r="F217" s="10"/>
      <c r="G217" s="12">
        <v>13000</v>
      </c>
      <c r="H217" s="12">
        <v>14300</v>
      </c>
      <c r="I217" s="12"/>
      <c r="J217" s="12"/>
      <c r="K217" s="12"/>
      <c r="L217" s="12"/>
      <c r="M217" s="12"/>
      <c r="N217" s="12"/>
      <c r="O217" s="12"/>
      <c r="P217" s="14"/>
    </row>
    <row r="218" spans="1:16" ht="26.25" customHeight="1" x14ac:dyDescent="0.3">
      <c r="A218" s="9"/>
      <c r="B218" s="10"/>
      <c r="C218" s="10"/>
      <c r="D218" s="11" t="s">
        <v>264</v>
      </c>
      <c r="E218" s="10">
        <v>1</v>
      </c>
      <c r="F218" s="10"/>
      <c r="G218" s="12">
        <v>130000</v>
      </c>
      <c r="H218" s="12">
        <f>G218+G218*0.1</f>
        <v>143000</v>
      </c>
      <c r="I218" s="12"/>
      <c r="J218" s="12"/>
      <c r="K218" s="12"/>
      <c r="L218" s="12"/>
      <c r="M218" s="12"/>
      <c r="N218" s="12"/>
      <c r="O218" s="12"/>
      <c r="P218" s="13" t="s">
        <v>200</v>
      </c>
    </row>
    <row r="219" spans="1:16" ht="26.25" customHeight="1" x14ac:dyDescent="0.3">
      <c r="A219" s="9"/>
      <c r="B219" s="10">
        <v>20173</v>
      </c>
      <c r="C219" s="10" t="s">
        <v>177</v>
      </c>
      <c r="D219" s="10" t="s">
        <v>177</v>
      </c>
      <c r="E219" s="10">
        <v>9</v>
      </c>
      <c r="F219" s="10">
        <v>28.5</v>
      </c>
      <c r="G219" s="7">
        <f>SUM(G220:G230)</f>
        <v>814626.38888888888</v>
      </c>
      <c r="H219" s="7">
        <f>SUM(H220:H230)</f>
        <v>896800</v>
      </c>
      <c r="I219" s="7">
        <f>G219/N219*100</f>
        <v>59.03089774557165</v>
      </c>
      <c r="J219" s="7">
        <f>(H219/N219)*100</f>
        <v>64.985507246376812</v>
      </c>
      <c r="K219" s="20">
        <v>636600</v>
      </c>
      <c r="L219" s="12">
        <f>SUM(H219,K219)</f>
        <v>1533400</v>
      </c>
      <c r="M219" s="7">
        <f>L219-N219</f>
        <v>153400</v>
      </c>
      <c r="N219" s="12">
        <v>1380000</v>
      </c>
      <c r="O219" s="12">
        <v>0</v>
      </c>
      <c r="P219" s="14"/>
    </row>
    <row r="220" spans="1:16" ht="26.25" customHeight="1" x14ac:dyDescent="0.3">
      <c r="A220" s="9"/>
      <c r="B220" s="10"/>
      <c r="C220" s="10" t="s">
        <v>183</v>
      </c>
      <c r="D220" s="10" t="s">
        <v>184</v>
      </c>
      <c r="E220" s="10">
        <v>1</v>
      </c>
      <c r="F220" s="10"/>
      <c r="G220" s="12">
        <v>197737.5</v>
      </c>
      <c r="H220" s="12">
        <v>218100</v>
      </c>
      <c r="I220" s="12"/>
      <c r="J220" s="12"/>
      <c r="K220" s="12"/>
      <c r="L220" s="12">
        <v>218100</v>
      </c>
      <c r="M220" s="12"/>
      <c r="N220" s="12"/>
      <c r="O220" s="12"/>
      <c r="P220" s="14"/>
    </row>
    <row r="221" spans="1:16" ht="26.25" customHeight="1" x14ac:dyDescent="0.3">
      <c r="A221" s="9"/>
      <c r="B221" s="10"/>
      <c r="C221" s="10" t="s">
        <v>185</v>
      </c>
      <c r="D221" s="10" t="s">
        <v>265</v>
      </c>
      <c r="E221" s="10">
        <v>1</v>
      </c>
      <c r="F221" s="10"/>
      <c r="G221" s="12">
        <v>40000</v>
      </c>
      <c r="H221" s="12">
        <v>44000</v>
      </c>
      <c r="I221" s="12"/>
      <c r="J221" s="12"/>
      <c r="K221" s="12"/>
      <c r="L221" s="12">
        <v>44000</v>
      </c>
      <c r="M221" s="12"/>
      <c r="N221" s="12"/>
      <c r="O221" s="12"/>
      <c r="P221" s="14"/>
    </row>
    <row r="222" spans="1:16" ht="26.25" customHeight="1" x14ac:dyDescent="0.3">
      <c r="A222" s="9"/>
      <c r="B222" s="10"/>
      <c r="C222" s="10" t="s">
        <v>187</v>
      </c>
      <c r="D222" s="10" t="s">
        <v>188</v>
      </c>
      <c r="E222" s="10">
        <v>1</v>
      </c>
      <c r="F222" s="10"/>
      <c r="G222" s="12">
        <v>24000</v>
      </c>
      <c r="H222" s="12">
        <v>26400</v>
      </c>
      <c r="I222" s="12"/>
      <c r="J222" s="12"/>
      <c r="K222" s="12"/>
      <c r="L222" s="12">
        <v>26400</v>
      </c>
      <c r="M222" s="12"/>
      <c r="N222" s="12"/>
      <c r="O222" s="12"/>
      <c r="P222" s="14"/>
    </row>
    <row r="223" spans="1:16" ht="26.25" customHeight="1" x14ac:dyDescent="0.3">
      <c r="A223" s="9"/>
      <c r="B223" s="10"/>
      <c r="C223" s="10" t="s">
        <v>130</v>
      </c>
      <c r="D223" s="11" t="s">
        <v>262</v>
      </c>
      <c r="E223" s="10">
        <v>1</v>
      </c>
      <c r="F223" s="10"/>
      <c r="G223" s="12">
        <v>57000</v>
      </c>
      <c r="H223" s="12">
        <f>G223+G223*0.1</f>
        <v>62700</v>
      </c>
      <c r="I223" s="12"/>
      <c r="J223" s="12"/>
      <c r="K223" s="12"/>
      <c r="L223" s="12">
        <v>52800</v>
      </c>
      <c r="M223" s="12"/>
      <c r="N223" s="12"/>
      <c r="O223" s="12"/>
      <c r="P223" s="14"/>
    </row>
    <row r="224" spans="1:16" ht="26.25" customHeight="1" x14ac:dyDescent="0.3">
      <c r="A224" s="9"/>
      <c r="B224" s="10"/>
      <c r="C224" s="10" t="s">
        <v>190</v>
      </c>
      <c r="D224" s="11" t="s">
        <v>249</v>
      </c>
      <c r="E224" s="10">
        <v>1</v>
      </c>
      <c r="F224" s="10"/>
      <c r="G224" s="12">
        <v>80000</v>
      </c>
      <c r="H224" s="12">
        <f>G224+G224*0.1</f>
        <v>88000</v>
      </c>
      <c r="I224" s="12"/>
      <c r="J224" s="12"/>
      <c r="K224" s="12"/>
      <c r="L224" s="12">
        <v>46200</v>
      </c>
      <c r="M224" s="12"/>
      <c r="N224" s="12"/>
      <c r="O224" s="12"/>
      <c r="P224" s="14"/>
    </row>
    <row r="225" spans="1:16" ht="26.25" customHeight="1" x14ac:dyDescent="0.3">
      <c r="A225" s="9"/>
      <c r="B225" s="10"/>
      <c r="C225" s="10" t="s">
        <v>136</v>
      </c>
      <c r="D225" s="11" t="s">
        <v>137</v>
      </c>
      <c r="E225" s="10">
        <v>1</v>
      </c>
      <c r="F225" s="10"/>
      <c r="G225" s="12">
        <v>188000</v>
      </c>
      <c r="H225" s="12">
        <f>G225+G225*0.1</f>
        <v>206800</v>
      </c>
      <c r="I225" s="12"/>
      <c r="J225" s="12"/>
      <c r="K225" s="12"/>
      <c r="L225" s="12">
        <v>254100</v>
      </c>
      <c r="M225" s="12"/>
      <c r="N225" s="12"/>
      <c r="O225" s="12"/>
      <c r="P225" s="14"/>
    </row>
    <row r="226" spans="1:16" ht="26.25" customHeight="1" x14ac:dyDescent="0.3">
      <c r="A226" s="9"/>
      <c r="B226" s="10"/>
      <c r="C226" s="10" t="s">
        <v>194</v>
      </c>
      <c r="D226" s="10" t="s">
        <v>195</v>
      </c>
      <c r="E226" s="10">
        <v>1</v>
      </c>
      <c r="F226" s="10"/>
      <c r="G226" s="12">
        <v>66000</v>
      </c>
      <c r="H226" s="12">
        <v>72600</v>
      </c>
      <c r="I226" s="12"/>
      <c r="J226" s="12"/>
      <c r="K226" s="12"/>
      <c r="L226" s="12">
        <v>72600</v>
      </c>
      <c r="M226" s="12"/>
      <c r="N226" s="12"/>
      <c r="O226" s="12"/>
      <c r="P226" s="14"/>
    </row>
    <row r="227" spans="1:16" ht="26.25" customHeight="1" x14ac:dyDescent="0.3">
      <c r="A227" s="9"/>
      <c r="B227" s="10"/>
      <c r="C227" s="10" t="s">
        <v>196</v>
      </c>
      <c r="D227" s="10" t="s">
        <v>197</v>
      </c>
      <c r="E227" s="10">
        <v>1</v>
      </c>
      <c r="F227" s="10"/>
      <c r="G227" s="12">
        <v>18888.888888888901</v>
      </c>
      <c r="H227" s="12">
        <v>20900</v>
      </c>
      <c r="I227" s="12"/>
      <c r="J227" s="12"/>
      <c r="K227" s="12"/>
      <c r="L227" s="12">
        <v>20900</v>
      </c>
      <c r="M227" s="12"/>
      <c r="N227" s="12"/>
      <c r="O227" s="12"/>
      <c r="P227" s="14"/>
    </row>
    <row r="228" spans="1:16" ht="26.25" customHeight="1" x14ac:dyDescent="0.3">
      <c r="A228" s="9"/>
      <c r="B228" s="10"/>
      <c r="C228" s="10" t="s">
        <v>198</v>
      </c>
      <c r="D228" s="10" t="s">
        <v>199</v>
      </c>
      <c r="E228" s="10">
        <v>1</v>
      </c>
      <c r="F228" s="10"/>
      <c r="G228" s="12">
        <v>13000</v>
      </c>
      <c r="H228" s="12">
        <v>14300</v>
      </c>
      <c r="I228" s="12"/>
      <c r="J228" s="12"/>
      <c r="K228" s="12"/>
      <c r="L228" s="12">
        <v>14300</v>
      </c>
      <c r="M228" s="12"/>
      <c r="N228" s="12"/>
      <c r="O228" s="12"/>
      <c r="P228" s="13" t="s">
        <v>200</v>
      </c>
    </row>
    <row r="229" spans="1:16" ht="26.25" customHeight="1" x14ac:dyDescent="0.3">
      <c r="A229" s="9"/>
      <c r="B229" s="10"/>
      <c r="C229" s="10"/>
      <c r="D229" s="11" t="s">
        <v>264</v>
      </c>
      <c r="E229" s="10">
        <v>1</v>
      </c>
      <c r="F229" s="10"/>
      <c r="G229" s="12">
        <v>130000</v>
      </c>
      <c r="H229" s="12">
        <f>G229+G229*0.1</f>
        <v>143000</v>
      </c>
      <c r="I229" s="12"/>
      <c r="J229" s="12"/>
      <c r="K229" s="12"/>
      <c r="L229" s="12"/>
      <c r="M229" s="12"/>
      <c r="N229" s="12"/>
      <c r="O229" s="12"/>
      <c r="P229" s="13"/>
    </row>
    <row r="230" spans="1:16" ht="26.25" customHeight="1" x14ac:dyDescent="0.3">
      <c r="A230" s="9"/>
      <c r="B230" s="10"/>
      <c r="C230" s="10"/>
      <c r="D230" s="11" t="s">
        <v>266</v>
      </c>
      <c r="E230" s="10"/>
      <c r="F230" s="10"/>
      <c r="G230" s="7" t="s">
        <v>247</v>
      </c>
      <c r="H230" s="7"/>
      <c r="I230" s="7"/>
      <c r="J230" s="7"/>
      <c r="K230" s="12"/>
      <c r="L230" s="12"/>
      <c r="M230" s="7"/>
      <c r="N230" s="12"/>
      <c r="O230" s="12"/>
      <c r="P230" s="13" t="s">
        <v>202</v>
      </c>
    </row>
    <row r="231" spans="1:16" ht="26.25" customHeight="1" x14ac:dyDescent="0.3">
      <c r="A231" s="9"/>
      <c r="B231" s="10">
        <v>20174</v>
      </c>
      <c r="C231" s="10" t="s">
        <v>203</v>
      </c>
      <c r="D231" s="10" t="s">
        <v>203</v>
      </c>
      <c r="E231" s="10">
        <v>7</v>
      </c>
      <c r="F231" s="10">
        <v>30.5</v>
      </c>
      <c r="G231" s="7">
        <f>SUM(G232:G240)</f>
        <v>1293626.388888889</v>
      </c>
      <c r="H231" s="7">
        <f>SUM(H232:H240)</f>
        <v>1413700</v>
      </c>
      <c r="I231" s="7">
        <f>G231/N231*100</f>
        <v>58.010151968111614</v>
      </c>
      <c r="J231" s="7">
        <f>(H231/N231)*100</f>
        <v>63.394618834080717</v>
      </c>
      <c r="K231" s="12">
        <v>681300</v>
      </c>
      <c r="L231" s="12">
        <f>SUM(H231,K231)</f>
        <v>2095000</v>
      </c>
      <c r="M231" s="7">
        <v>0</v>
      </c>
      <c r="N231" s="12">
        <v>2230000</v>
      </c>
      <c r="O231" s="12">
        <f>L231-N231</f>
        <v>-135000</v>
      </c>
      <c r="P231" s="14"/>
    </row>
    <row r="232" spans="1:16" ht="26.25" customHeight="1" x14ac:dyDescent="0.3">
      <c r="A232" s="9"/>
      <c r="B232" s="10"/>
      <c r="C232" s="10" t="s">
        <v>204</v>
      </c>
      <c r="D232" s="10" t="s">
        <v>205</v>
      </c>
      <c r="E232" s="10">
        <v>1</v>
      </c>
      <c r="F232" s="10"/>
      <c r="G232" s="12">
        <v>173737.5</v>
      </c>
      <c r="H232" s="12">
        <v>191600</v>
      </c>
      <c r="I232" s="12"/>
      <c r="J232" s="12"/>
      <c r="K232" s="12"/>
      <c r="L232" s="12"/>
      <c r="M232" s="12"/>
      <c r="N232" s="12"/>
      <c r="O232" s="12"/>
      <c r="P232" s="13" t="s">
        <v>206</v>
      </c>
    </row>
    <row r="233" spans="1:16" ht="26.25" customHeight="1" x14ac:dyDescent="0.3">
      <c r="A233" s="9"/>
      <c r="B233" s="10"/>
      <c r="C233" s="10" t="s">
        <v>207</v>
      </c>
      <c r="D233" s="11" t="s">
        <v>268</v>
      </c>
      <c r="E233" s="10">
        <v>1</v>
      </c>
      <c r="F233" s="10"/>
      <c r="G233" s="12">
        <v>430000</v>
      </c>
      <c r="H233" s="12">
        <f>G233+G233*0.1</f>
        <v>473000</v>
      </c>
      <c r="I233" s="12"/>
      <c r="J233" s="12"/>
      <c r="K233" s="12"/>
      <c r="L233" s="12"/>
      <c r="M233" s="12"/>
      <c r="N233" s="12"/>
      <c r="O233" s="12"/>
      <c r="P233" s="13" t="s">
        <v>209</v>
      </c>
    </row>
    <row r="234" spans="1:16" ht="26.25" customHeight="1" x14ac:dyDescent="0.3">
      <c r="A234" s="9"/>
      <c r="B234" s="10"/>
      <c r="C234" s="10" t="s">
        <v>210</v>
      </c>
      <c r="D234" s="11" t="s">
        <v>269</v>
      </c>
      <c r="E234" s="10">
        <v>1</v>
      </c>
      <c r="F234" s="10"/>
      <c r="G234" s="12">
        <v>259000</v>
      </c>
      <c r="H234" s="12">
        <v>275000</v>
      </c>
      <c r="I234" s="12"/>
      <c r="J234" s="12"/>
      <c r="K234" s="12"/>
      <c r="L234" s="12"/>
      <c r="M234" s="12"/>
      <c r="N234" s="12"/>
      <c r="O234" s="12"/>
      <c r="P234" s="13" t="s">
        <v>212</v>
      </c>
    </row>
    <row r="235" spans="1:16" ht="26.25" customHeight="1" x14ac:dyDescent="0.3">
      <c r="A235" s="9"/>
      <c r="B235" s="10"/>
      <c r="C235" s="10"/>
      <c r="D235" s="11" t="s">
        <v>262</v>
      </c>
      <c r="E235" s="10">
        <v>1</v>
      </c>
      <c r="F235" s="10"/>
      <c r="G235" s="12">
        <v>57000</v>
      </c>
      <c r="H235" s="12">
        <f>G235+G235*0.1</f>
        <v>62700</v>
      </c>
      <c r="I235" s="12"/>
      <c r="J235" s="12"/>
      <c r="K235" s="12"/>
      <c r="L235" s="12"/>
      <c r="M235" s="12"/>
      <c r="N235" s="12"/>
      <c r="O235" s="12"/>
      <c r="P235" s="13"/>
    </row>
    <row r="236" spans="1:16" ht="26.25" customHeight="1" x14ac:dyDescent="0.3">
      <c r="A236" s="9"/>
      <c r="B236" s="10"/>
      <c r="C236" s="10"/>
      <c r="D236" s="11" t="s">
        <v>249</v>
      </c>
      <c r="E236" s="10">
        <v>1</v>
      </c>
      <c r="F236" s="10"/>
      <c r="G236" s="12">
        <v>88000</v>
      </c>
      <c r="H236" s="12">
        <f>G236+G236*0.1</f>
        <v>96800</v>
      </c>
      <c r="I236" s="12"/>
      <c r="J236" s="12"/>
      <c r="K236" s="12"/>
      <c r="L236" s="12"/>
      <c r="M236" s="12"/>
      <c r="N236" s="12"/>
      <c r="O236" s="12"/>
      <c r="P236" s="13" t="s">
        <v>271</v>
      </c>
    </row>
    <row r="237" spans="1:16" ht="26.25" customHeight="1" x14ac:dyDescent="0.3">
      <c r="A237" s="9"/>
      <c r="B237" s="10"/>
      <c r="C237" s="10" t="s">
        <v>136</v>
      </c>
      <c r="D237" s="11" t="s">
        <v>137</v>
      </c>
      <c r="E237" s="10">
        <v>1</v>
      </c>
      <c r="F237" s="10"/>
      <c r="G237" s="12">
        <v>188000</v>
      </c>
      <c r="H237" s="12">
        <f>G237+G237*0.1</f>
        <v>206800</v>
      </c>
      <c r="I237" s="12"/>
      <c r="J237" s="12"/>
      <c r="K237" s="12"/>
      <c r="L237" s="12"/>
      <c r="M237" s="12"/>
      <c r="N237" s="12"/>
      <c r="O237" s="12"/>
      <c r="P237" s="13" t="s">
        <v>213</v>
      </c>
    </row>
    <row r="238" spans="1:16" ht="26.25" customHeight="1" x14ac:dyDescent="0.3">
      <c r="A238" s="9"/>
      <c r="B238" s="10"/>
      <c r="C238" s="10" t="s">
        <v>194</v>
      </c>
      <c r="D238" s="10" t="s">
        <v>195</v>
      </c>
      <c r="E238" s="10">
        <v>1</v>
      </c>
      <c r="F238" s="10"/>
      <c r="G238" s="12">
        <v>66000</v>
      </c>
      <c r="H238" s="12">
        <v>72600</v>
      </c>
      <c r="I238" s="12"/>
      <c r="J238" s="12"/>
      <c r="K238" s="12"/>
      <c r="L238" s="12"/>
      <c r="M238" s="12"/>
      <c r="N238" s="12"/>
      <c r="O238" s="12"/>
      <c r="P238" s="13" t="s">
        <v>189</v>
      </c>
    </row>
    <row r="239" spans="1:16" ht="26.25" customHeight="1" x14ac:dyDescent="0.3">
      <c r="A239" s="9"/>
      <c r="B239" s="10"/>
      <c r="C239" s="10" t="s">
        <v>196</v>
      </c>
      <c r="D239" s="10" t="s">
        <v>197</v>
      </c>
      <c r="E239" s="10">
        <v>1</v>
      </c>
      <c r="F239" s="10"/>
      <c r="G239" s="12">
        <v>18888.888888888901</v>
      </c>
      <c r="H239" s="12">
        <v>20900</v>
      </c>
      <c r="I239" s="12"/>
      <c r="J239" s="12"/>
      <c r="K239" s="12"/>
      <c r="L239" s="12"/>
      <c r="M239" s="12"/>
      <c r="N239" s="12"/>
      <c r="O239" s="12"/>
      <c r="P239" s="13" t="s">
        <v>192</v>
      </c>
    </row>
    <row r="240" spans="1:16" ht="26.25" customHeight="1" x14ac:dyDescent="0.3">
      <c r="A240" s="9"/>
      <c r="B240" s="10"/>
      <c r="C240" s="10" t="s">
        <v>198</v>
      </c>
      <c r="D240" s="10" t="s">
        <v>199</v>
      </c>
      <c r="E240" s="10">
        <v>1</v>
      </c>
      <c r="F240" s="10"/>
      <c r="G240" s="12">
        <v>13000</v>
      </c>
      <c r="H240" s="12">
        <v>14300</v>
      </c>
      <c r="I240" s="12"/>
      <c r="J240" s="12"/>
      <c r="K240" s="12"/>
      <c r="L240" s="12"/>
      <c r="M240" s="12"/>
      <c r="N240" s="12"/>
      <c r="O240" s="12"/>
      <c r="P240" s="13" t="s">
        <v>214</v>
      </c>
    </row>
    <row r="241" spans="1:16" ht="26.25" customHeight="1" x14ac:dyDescent="0.3">
      <c r="A241" s="9"/>
      <c r="B241" s="10"/>
      <c r="C241" s="10"/>
      <c r="D241" s="10"/>
      <c r="E241" s="10"/>
      <c r="F241" s="10"/>
      <c r="G241" s="12"/>
      <c r="H241" s="12"/>
      <c r="I241" s="12"/>
      <c r="J241" s="12"/>
      <c r="K241" s="12"/>
      <c r="L241" s="12"/>
      <c r="M241" s="12"/>
      <c r="N241" s="12"/>
      <c r="O241" s="12"/>
      <c r="P241" s="13" t="s">
        <v>215</v>
      </c>
    </row>
    <row r="242" spans="1:16" ht="26.25" customHeight="1" x14ac:dyDescent="0.3">
      <c r="A242" s="9"/>
      <c r="B242" s="10">
        <v>20201</v>
      </c>
      <c r="C242" s="10" t="s">
        <v>216</v>
      </c>
      <c r="D242" s="10" t="s">
        <v>216</v>
      </c>
      <c r="E242" s="10">
        <v>6</v>
      </c>
      <c r="F242" s="10">
        <v>24.5</v>
      </c>
      <c r="G242" s="7">
        <f>SUM(G243:G249)</f>
        <v>773826.38888888888</v>
      </c>
      <c r="H242" s="7">
        <f>SUM(H243:H249)</f>
        <v>851900</v>
      </c>
      <c r="I242" s="7">
        <f>G242/N242*100</f>
        <v>113.79799836601308</v>
      </c>
      <c r="J242" s="7">
        <f>(H242/N242)*100</f>
        <v>125.27941176470587</v>
      </c>
      <c r="K242" s="12">
        <v>547300</v>
      </c>
      <c r="L242" s="12">
        <f>SUM(H242,K242)</f>
        <v>1399200</v>
      </c>
      <c r="M242" s="7">
        <f>L242-N242</f>
        <v>719200</v>
      </c>
      <c r="N242" s="12">
        <v>680000</v>
      </c>
      <c r="O242" s="12"/>
      <c r="P242" s="14"/>
    </row>
    <row r="243" spans="1:16" ht="26.25" customHeight="1" x14ac:dyDescent="0.3">
      <c r="A243" s="9"/>
      <c r="B243" s="10"/>
      <c r="C243" s="10" t="s">
        <v>217</v>
      </c>
      <c r="D243" s="10" t="s">
        <v>218</v>
      </c>
      <c r="E243" s="10">
        <v>1</v>
      </c>
      <c r="F243" s="10"/>
      <c r="G243" s="12">
        <v>216937.5</v>
      </c>
      <c r="H243" s="12">
        <v>239200</v>
      </c>
      <c r="I243" s="12"/>
      <c r="J243" s="12"/>
      <c r="K243" s="12"/>
      <c r="L243" s="12">
        <v>239200</v>
      </c>
      <c r="M243" s="12"/>
      <c r="N243" s="12"/>
      <c r="O243" s="12"/>
      <c r="P243" s="14"/>
    </row>
    <row r="244" spans="1:16" ht="26.25" customHeight="1" x14ac:dyDescent="0.3">
      <c r="A244" s="9"/>
      <c r="B244" s="10"/>
      <c r="C244" s="10" t="s">
        <v>219</v>
      </c>
      <c r="D244" s="11" t="s">
        <v>260</v>
      </c>
      <c r="E244" s="10">
        <v>1</v>
      </c>
      <c r="F244" s="10"/>
      <c r="G244" s="12">
        <v>86000</v>
      </c>
      <c r="H244" s="12">
        <f>G244+G244*0.1</f>
        <v>94600</v>
      </c>
      <c r="I244" s="12"/>
      <c r="J244" s="12"/>
      <c r="K244" s="12"/>
      <c r="L244" s="12">
        <v>220000</v>
      </c>
      <c r="M244" s="12"/>
      <c r="N244" s="12"/>
      <c r="O244" s="12"/>
      <c r="P244" s="13" t="s">
        <v>221</v>
      </c>
    </row>
    <row r="245" spans="1:16" ht="26.25" customHeight="1" x14ac:dyDescent="0.3">
      <c r="A245" s="9"/>
      <c r="B245" s="10"/>
      <c r="C245" s="10" t="s">
        <v>187</v>
      </c>
      <c r="D245" s="10" t="s">
        <v>188</v>
      </c>
      <c r="E245" s="10">
        <v>1</v>
      </c>
      <c r="F245" s="10"/>
      <c r="G245" s="12">
        <v>24000</v>
      </c>
      <c r="H245" s="12">
        <v>26400</v>
      </c>
      <c r="I245" s="12"/>
      <c r="J245" s="12"/>
      <c r="K245" s="12"/>
      <c r="L245" s="12">
        <v>26400</v>
      </c>
      <c r="M245" s="12"/>
      <c r="N245" s="12"/>
      <c r="O245" s="12"/>
      <c r="P245" s="14"/>
    </row>
    <row r="246" spans="1:16" ht="26.25" customHeight="1" x14ac:dyDescent="0.3">
      <c r="A246" s="9"/>
      <c r="B246" s="10"/>
      <c r="C246" s="10" t="s">
        <v>222</v>
      </c>
      <c r="D246" s="10" t="s">
        <v>223</v>
      </c>
      <c r="E246" s="10">
        <v>1</v>
      </c>
      <c r="F246" s="10"/>
      <c r="G246" s="12">
        <v>415000</v>
      </c>
      <c r="H246" s="12">
        <v>456500</v>
      </c>
      <c r="I246" s="12"/>
      <c r="J246" s="12"/>
      <c r="K246" s="12"/>
      <c r="L246" s="12">
        <v>456500</v>
      </c>
      <c r="M246" s="12"/>
      <c r="N246" s="12"/>
      <c r="O246" s="12"/>
      <c r="P246" s="14"/>
    </row>
    <row r="247" spans="1:16" ht="26.25" customHeight="1" x14ac:dyDescent="0.3">
      <c r="A247" s="9"/>
      <c r="B247" s="10"/>
      <c r="C247" s="10" t="s">
        <v>196</v>
      </c>
      <c r="D247" s="10" t="s">
        <v>197</v>
      </c>
      <c r="E247" s="10">
        <v>1</v>
      </c>
      <c r="F247" s="10"/>
      <c r="G247" s="12">
        <v>18888.888888888901</v>
      </c>
      <c r="H247" s="12">
        <v>20900</v>
      </c>
      <c r="I247" s="12"/>
      <c r="J247" s="12"/>
      <c r="K247" s="12"/>
      <c r="L247" s="12">
        <v>20900</v>
      </c>
      <c r="M247" s="12"/>
      <c r="N247" s="12"/>
      <c r="O247" s="12"/>
      <c r="P247" s="14"/>
    </row>
    <row r="248" spans="1:16" ht="26.25" customHeight="1" x14ac:dyDescent="0.3">
      <c r="A248" s="9"/>
      <c r="B248" s="10"/>
      <c r="C248" s="10" t="s">
        <v>198</v>
      </c>
      <c r="D248" s="10" t="s">
        <v>199</v>
      </c>
      <c r="E248" s="10">
        <v>1</v>
      </c>
      <c r="F248" s="10"/>
      <c r="G248" s="12">
        <v>13000</v>
      </c>
      <c r="H248" s="12">
        <v>14300</v>
      </c>
      <c r="I248" s="12"/>
      <c r="J248" s="12"/>
      <c r="K248" s="12"/>
      <c r="L248" s="12">
        <v>14300</v>
      </c>
      <c r="M248" s="12"/>
      <c r="N248" s="12"/>
      <c r="O248" s="12"/>
      <c r="P248" s="14"/>
    </row>
    <row r="249" spans="1:16" ht="26.25" customHeight="1" x14ac:dyDescent="0.3">
      <c r="A249" s="9"/>
      <c r="B249" s="10"/>
      <c r="C249" s="10"/>
      <c r="D249" s="11" t="s">
        <v>266</v>
      </c>
      <c r="E249" s="10"/>
      <c r="F249" s="10"/>
      <c r="G249" s="12" t="s">
        <v>247</v>
      </c>
      <c r="H249" s="12"/>
      <c r="I249" s="12"/>
      <c r="J249" s="12"/>
      <c r="K249" s="12"/>
      <c r="L249" s="12"/>
      <c r="M249" s="12"/>
      <c r="N249" s="12"/>
      <c r="O249" s="12"/>
      <c r="P249" s="13" t="s">
        <v>224</v>
      </c>
    </row>
    <row r="250" spans="1:16" ht="26.25" customHeight="1" x14ac:dyDescent="0.3">
      <c r="A250" s="9"/>
      <c r="B250" s="10">
        <v>20202</v>
      </c>
      <c r="C250" s="10" t="s">
        <v>225</v>
      </c>
      <c r="D250" s="10" t="s">
        <v>225</v>
      </c>
      <c r="E250" s="10">
        <v>7</v>
      </c>
      <c r="F250" s="10">
        <v>26.5</v>
      </c>
      <c r="G250" s="7">
        <f>SUM(G251:G258)</f>
        <v>1506826.388888889</v>
      </c>
      <c r="H250" s="7">
        <f>SUM(H251:H258)</f>
        <v>1658200</v>
      </c>
      <c r="I250" s="7">
        <f>G250/N250*100</f>
        <v>104.64072145061729</v>
      </c>
      <c r="J250" s="7">
        <f>(H250/N250)*100</f>
        <v>115.15277777777777</v>
      </c>
      <c r="K250" s="7">
        <v>592000</v>
      </c>
      <c r="L250" s="12">
        <f>SUM(H250,K250)</f>
        <v>2250200</v>
      </c>
      <c r="M250" s="7">
        <f>L250-N250</f>
        <v>810200</v>
      </c>
      <c r="N250" s="7">
        <v>1440000</v>
      </c>
      <c r="O250" s="7"/>
      <c r="P250" s="8"/>
    </row>
    <row r="251" spans="1:16" ht="26.25" customHeight="1" x14ac:dyDescent="0.3">
      <c r="A251" s="9"/>
      <c r="B251" s="10"/>
      <c r="C251" s="10" t="s">
        <v>226</v>
      </c>
      <c r="D251" s="10" t="s">
        <v>227</v>
      </c>
      <c r="E251" s="10">
        <v>1</v>
      </c>
      <c r="F251" s="10"/>
      <c r="G251" s="12">
        <v>216937.5</v>
      </c>
      <c r="H251" s="12">
        <v>239200</v>
      </c>
      <c r="I251" s="12"/>
      <c r="J251" s="12"/>
      <c r="K251" s="12"/>
      <c r="L251" s="12">
        <v>239200</v>
      </c>
      <c r="M251" s="12"/>
      <c r="N251" s="12"/>
      <c r="O251" s="12"/>
      <c r="P251" s="14"/>
    </row>
    <row r="252" spans="1:16" ht="26.25" customHeight="1" x14ac:dyDescent="0.3">
      <c r="A252" s="17"/>
      <c r="B252" s="10"/>
      <c r="C252" s="10" t="s">
        <v>228</v>
      </c>
      <c r="D252" s="11" t="s">
        <v>267</v>
      </c>
      <c r="E252" s="10">
        <v>1</v>
      </c>
      <c r="F252" s="10"/>
      <c r="G252" s="12">
        <v>626000</v>
      </c>
      <c r="H252" s="12">
        <f>G252+G252*0.1</f>
        <v>688600</v>
      </c>
      <c r="I252" s="12"/>
      <c r="J252" s="12"/>
      <c r="K252" s="12"/>
      <c r="L252" s="12">
        <v>121000</v>
      </c>
      <c r="M252" s="12"/>
      <c r="N252" s="12"/>
      <c r="O252" s="12"/>
      <c r="P252" s="13" t="s">
        <v>230</v>
      </c>
    </row>
    <row r="253" spans="1:16" ht="26.25" customHeight="1" x14ac:dyDescent="0.3">
      <c r="A253" s="17"/>
      <c r="B253" s="10"/>
      <c r="C253" s="10"/>
      <c r="D253" s="11" t="s">
        <v>270</v>
      </c>
      <c r="E253" s="10">
        <v>1</v>
      </c>
      <c r="F253" s="10"/>
      <c r="G253" s="12">
        <v>107000</v>
      </c>
      <c r="H253" s="12">
        <f>G253+G253*0.1</f>
        <v>117700</v>
      </c>
      <c r="I253" s="12"/>
      <c r="J253" s="12"/>
      <c r="K253" s="12"/>
      <c r="L253" s="12"/>
      <c r="M253" s="12"/>
      <c r="N253" s="12"/>
      <c r="O253" s="12"/>
      <c r="P253" s="13"/>
    </row>
    <row r="254" spans="1:16" ht="26.25" customHeight="1" x14ac:dyDescent="0.3">
      <c r="A254" s="9"/>
      <c r="B254" s="10"/>
      <c r="C254" s="10" t="s">
        <v>219</v>
      </c>
      <c r="D254" s="11" t="s">
        <v>260</v>
      </c>
      <c r="E254" s="10">
        <v>1</v>
      </c>
      <c r="F254" s="10"/>
      <c r="G254" s="12">
        <v>86000</v>
      </c>
      <c r="H254" s="12">
        <f>G254+G254*0.1</f>
        <v>94600</v>
      </c>
      <c r="I254" s="12"/>
      <c r="J254" s="12"/>
      <c r="K254" s="12"/>
      <c r="L254" s="12">
        <v>220000</v>
      </c>
      <c r="M254" s="12"/>
      <c r="N254" s="12"/>
      <c r="O254" s="12"/>
      <c r="P254" s="13" t="s">
        <v>231</v>
      </c>
    </row>
    <row r="255" spans="1:16" ht="26.25" customHeight="1" x14ac:dyDescent="0.3">
      <c r="A255" s="9"/>
      <c r="B255" s="10"/>
      <c r="C255" s="10" t="s">
        <v>187</v>
      </c>
      <c r="D255" s="11" t="s">
        <v>188</v>
      </c>
      <c r="E255" s="10">
        <v>1</v>
      </c>
      <c r="F255" s="10"/>
      <c r="G255" s="12">
        <v>24000</v>
      </c>
      <c r="H255" s="12">
        <v>26400</v>
      </c>
      <c r="I255" s="12"/>
      <c r="J255" s="12"/>
      <c r="K255" s="12"/>
      <c r="L255" s="12">
        <v>26400</v>
      </c>
      <c r="M255" s="12"/>
      <c r="N255" s="12"/>
      <c r="O255" s="12"/>
      <c r="P255" s="13" t="s">
        <v>232</v>
      </c>
    </row>
    <row r="256" spans="1:16" ht="26.25" customHeight="1" x14ac:dyDescent="0.3">
      <c r="A256" s="9"/>
      <c r="B256" s="10"/>
      <c r="C256" s="10" t="s">
        <v>222</v>
      </c>
      <c r="D256" s="10" t="s">
        <v>223</v>
      </c>
      <c r="E256" s="10">
        <v>1</v>
      </c>
      <c r="F256" s="10"/>
      <c r="G256" s="12">
        <v>415000</v>
      </c>
      <c r="H256" s="12">
        <v>456500</v>
      </c>
      <c r="I256" s="12"/>
      <c r="J256" s="12"/>
      <c r="K256" s="12"/>
      <c r="L256" s="12">
        <v>456500</v>
      </c>
      <c r="M256" s="12"/>
      <c r="N256" s="12"/>
      <c r="O256" s="12"/>
      <c r="P256" s="13" t="s">
        <v>233</v>
      </c>
    </row>
    <row r="257" spans="1:16" ht="26.25" customHeight="1" x14ac:dyDescent="0.3">
      <c r="A257" s="9"/>
      <c r="B257" s="10"/>
      <c r="C257" s="10" t="s">
        <v>196</v>
      </c>
      <c r="D257" s="10" t="s">
        <v>197</v>
      </c>
      <c r="E257" s="10">
        <v>1</v>
      </c>
      <c r="F257" s="10"/>
      <c r="G257" s="12">
        <v>18888.888888888901</v>
      </c>
      <c r="H257" s="12">
        <v>20900</v>
      </c>
      <c r="I257" s="12"/>
      <c r="J257" s="12"/>
      <c r="K257" s="12"/>
      <c r="L257" s="12">
        <v>20900</v>
      </c>
      <c r="M257" s="12"/>
      <c r="N257" s="12"/>
      <c r="O257" s="12"/>
      <c r="P257" s="14"/>
    </row>
    <row r="258" spans="1:16" ht="26.25" customHeight="1" x14ac:dyDescent="0.3">
      <c r="A258" s="9"/>
      <c r="B258" s="10"/>
      <c r="C258" s="10" t="s">
        <v>198</v>
      </c>
      <c r="D258" s="10" t="s">
        <v>199</v>
      </c>
      <c r="E258" s="10">
        <v>1</v>
      </c>
      <c r="F258" s="10"/>
      <c r="G258" s="12">
        <v>13000</v>
      </c>
      <c r="H258" s="12">
        <v>14300</v>
      </c>
      <c r="I258" s="12"/>
      <c r="J258" s="12"/>
      <c r="K258" s="12"/>
      <c r="L258" s="12">
        <v>14300</v>
      </c>
      <c r="M258" s="12"/>
      <c r="N258" s="12"/>
      <c r="O258" s="12"/>
      <c r="P258" s="14"/>
    </row>
    <row r="259" spans="1:16" ht="26.25" customHeight="1" x14ac:dyDescent="0.3">
      <c r="A259" s="9"/>
      <c r="B259" s="10"/>
      <c r="C259" s="10"/>
      <c r="D259" s="10"/>
      <c r="E259" s="10"/>
      <c r="F259" s="10"/>
      <c r="G259" s="12"/>
      <c r="H259" s="12"/>
      <c r="I259" s="12"/>
      <c r="J259" s="12"/>
      <c r="K259" s="12"/>
      <c r="L259" s="12"/>
      <c r="M259" s="12"/>
      <c r="N259" s="12"/>
      <c r="O259" s="12"/>
      <c r="P259" s="14"/>
    </row>
    <row r="260" spans="1:16" ht="26.25" customHeight="1" x14ac:dyDescent="0.3">
      <c r="A260" s="9"/>
      <c r="B260" s="10">
        <v>20211</v>
      </c>
      <c r="C260" s="10" t="s">
        <v>234</v>
      </c>
      <c r="D260" s="10" t="s">
        <v>234</v>
      </c>
      <c r="E260" s="10">
        <v>1</v>
      </c>
      <c r="F260" s="10">
        <v>11.5</v>
      </c>
      <c r="G260" s="7">
        <f>SUM(G261:G265)</f>
        <v>140000</v>
      </c>
      <c r="H260" s="12">
        <v>154000</v>
      </c>
      <c r="I260" s="7">
        <f>G260/N260*100</f>
        <v>50</v>
      </c>
      <c r="J260" s="7">
        <f>(H260/N260)*100</f>
        <v>55.000000000000007</v>
      </c>
      <c r="K260" s="12">
        <v>256900</v>
      </c>
      <c r="L260" s="12">
        <v>256900</v>
      </c>
      <c r="M260" s="7">
        <v>0</v>
      </c>
      <c r="N260" s="12">
        <v>280000</v>
      </c>
      <c r="O260" s="12">
        <v>-23100</v>
      </c>
      <c r="P260" s="14"/>
    </row>
    <row r="261" spans="1:16" ht="26.25" customHeight="1" x14ac:dyDescent="0.3">
      <c r="A261" s="9"/>
      <c r="B261" s="10"/>
      <c r="C261" s="10" t="s">
        <v>235</v>
      </c>
      <c r="D261" s="10" t="s">
        <v>236</v>
      </c>
      <c r="E261" s="10">
        <v>1</v>
      </c>
      <c r="F261" s="10"/>
      <c r="G261" s="12">
        <v>140000</v>
      </c>
      <c r="H261" s="12">
        <v>154000</v>
      </c>
      <c r="I261" s="12"/>
      <c r="J261" s="12"/>
      <c r="K261" s="12"/>
      <c r="L261" s="12">
        <v>0</v>
      </c>
      <c r="M261" s="12"/>
      <c r="N261" s="12"/>
      <c r="O261" s="12"/>
      <c r="P261" s="14"/>
    </row>
  </sheetData>
  <phoneticPr fontId="1" type="noConversion"/>
  <conditionalFormatting sqref="A228:O228 A33:F33 H33:P33 A2:P32 A154:F154 H154:P154 A218:O218 A219:P227 A155:P217 A229:P261 A34:P153">
    <cfRule type="expression" dxfId="7" priority="6">
      <formula>$B2&lt;&gt;""</formula>
    </cfRule>
  </conditionalFormatting>
  <conditionalFormatting sqref="P228">
    <cfRule type="expression" dxfId="6" priority="7">
      <formula>$B218&lt;&gt;""</formula>
    </cfRule>
  </conditionalFormatting>
  <conditionalFormatting sqref="P218">
    <cfRule type="expression" dxfId="5" priority="5">
      <formula>$B208&lt;&gt;""</formula>
    </cfRule>
  </conditionalFormatting>
  <conditionalFormatting sqref="G33">
    <cfRule type="expression" dxfId="4" priority="3">
      <formula>AND(#REF!&lt;$H33,#REF!&lt;&gt;0)</formula>
    </cfRule>
    <cfRule type="expression" dxfId="3" priority="4">
      <formula>$B33&lt;&gt;""</formula>
    </cfRule>
  </conditionalFormatting>
  <conditionalFormatting sqref="G154">
    <cfRule type="expression" dxfId="2" priority="1">
      <formula>AND(#REF!&lt;$H154,#REF!&lt;&gt;0)</formula>
    </cfRule>
    <cfRule type="expression" dxfId="1" priority="2">
      <formula>$B154&lt;&gt;""</formula>
    </cfRule>
  </conditionalFormatting>
  <pageMargins left="0.39370078740157483" right="0.39370078740157483" top="0.39370078740157483" bottom="0.39370078740157483" header="0.31496062992125984" footer="0.31496062992125984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5FA1-4D8D-4936-BDFB-A73C2D1A4198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원본</vt:lpstr>
      <vt:lpstr>물품 금액수정</vt:lpstr>
      <vt:lpstr>부품수정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유효종</dc:creator>
  <cp:lastModifiedBy>유효종</cp:lastModifiedBy>
  <cp:lastPrinted>2026-02-10T04:45:13Z</cp:lastPrinted>
  <dcterms:created xsi:type="dcterms:W3CDTF">2026-02-05T04:56:12Z</dcterms:created>
  <dcterms:modified xsi:type="dcterms:W3CDTF">2026-02-10T06:26:19Z</dcterms:modified>
</cp:coreProperties>
</file>