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27900" windowHeight="12600" activeTab="2"/>
  </bookViews>
  <sheets>
    <sheet name="직무지원형 재활보조기구 금액" sheetId="2" r:id="rId1"/>
    <sheet name="의지보조기사 연봉" sheetId="1" r:id="rId2"/>
    <sheet name="2017년도 재활공학연구소 의지보조기사 임금대장" sheetId="3" r:id="rId3"/>
    <sheet name="Sheet1" sheetId="7" r:id="rId4"/>
  </sheets>
  <definedNames>
    <definedName name="_xlnm.Print_Area" localSheetId="1">'의지보조기사 연봉'!$A$1:$H$12</definedName>
    <definedName name="_xlnm.Print_Area" localSheetId="0">'직무지원형 재활보조기구 금액'!$A$1:$G$11</definedName>
  </definedNames>
  <calcPr calcId="145621"/>
</workbook>
</file>

<file path=xl/calcChain.xml><?xml version="1.0" encoding="utf-8"?>
<calcChain xmlns="http://schemas.openxmlformats.org/spreadsheetml/2006/main">
  <c r="AH12" i="3" l="1"/>
  <c r="AH11" i="3"/>
  <c r="AH10" i="3"/>
  <c r="AH7" i="3"/>
  <c r="C23" i="1" l="1"/>
  <c r="C24" i="1" s="1"/>
  <c r="C25" i="1" s="1"/>
  <c r="C26" i="1" s="1"/>
  <c r="AF17" i="3"/>
  <c r="G5" i="2" l="1"/>
  <c r="C5" i="2" s="1"/>
  <c r="G6" i="2"/>
  <c r="C6" i="2" s="1"/>
  <c r="G7" i="2"/>
  <c r="C7" i="2" s="1"/>
  <c r="G8" i="2"/>
  <c r="C8" i="2" s="1"/>
  <c r="G9" i="2"/>
  <c r="C9" i="2" s="1"/>
  <c r="G10" i="2"/>
  <c r="C10" i="2" s="1"/>
  <c r="G11" i="2"/>
  <c r="C11" i="2" s="1"/>
  <c r="G4" i="2"/>
  <c r="C4" i="2" s="1"/>
  <c r="C9" i="1" l="1"/>
  <c r="C10" i="1" s="1"/>
  <c r="C11" i="1" s="1"/>
  <c r="C12" i="1" s="1"/>
</calcChain>
</file>

<file path=xl/comments1.xml><?xml version="1.0" encoding="utf-8"?>
<comments xmlns="http://schemas.openxmlformats.org/spreadsheetml/2006/main">
  <authors>
    <author>강윤실</author>
  </authors>
  <commentList>
    <comment ref="A15" authorId="0">
      <text>
        <r>
          <rPr>
            <b/>
            <sz val="9"/>
            <color indexed="81"/>
            <rFont val="돋움"/>
            <family val="3"/>
            <charset val="129"/>
          </rPr>
          <t>강윤실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연번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의지보조기기사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연봉중에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가족학자금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초중고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연봉으로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재산출한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경우
</t>
        </r>
      </text>
    </comment>
    <comment ref="D21" authorId="0">
      <text>
        <r>
          <rPr>
            <b/>
            <sz val="9"/>
            <color indexed="81"/>
            <rFont val="돋움"/>
            <family val="3"/>
            <charset val="129"/>
          </rPr>
          <t>강윤실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가족학자금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초중고</t>
        </r>
        <r>
          <rPr>
            <sz val="9"/>
            <color indexed="81"/>
            <rFont val="Tahoma"/>
            <family val="2"/>
          </rPr>
          <t>) 1,787,500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연봉
</t>
        </r>
      </text>
    </comment>
  </commentList>
</comments>
</file>

<file path=xl/sharedStrings.xml><?xml version="1.0" encoding="utf-8"?>
<sst xmlns="http://schemas.openxmlformats.org/spreadsheetml/2006/main" count="219" uniqueCount="85">
  <si>
    <t>5급</t>
  </si>
  <si>
    <t>상지 의지</t>
    <phoneticPr fontId="2" type="noConversion"/>
  </si>
  <si>
    <t>하지의지(인공발)</t>
    <phoneticPr fontId="2" type="noConversion"/>
  </si>
  <si>
    <t>하지의지(인공무릎)</t>
    <phoneticPr fontId="2" type="noConversion"/>
  </si>
  <si>
    <t>휠체어</t>
    <phoneticPr fontId="2" type="noConversion"/>
  </si>
  <si>
    <t>전자제어식</t>
    <phoneticPr fontId="2" type="noConversion"/>
  </si>
  <si>
    <t>기계식</t>
    <phoneticPr fontId="2" type="noConversion"/>
  </si>
  <si>
    <t>특수코팅</t>
    <phoneticPr fontId="2" type="noConversion"/>
  </si>
  <si>
    <t>일반 작업용</t>
    <phoneticPr fontId="2" type="noConversion"/>
  </si>
  <si>
    <t>특수 작업용</t>
    <phoneticPr fontId="2" type="noConversion"/>
  </si>
  <si>
    <t>직무용</t>
    <phoneticPr fontId="2" type="noConversion"/>
  </si>
  <si>
    <t>구분</t>
    <phoneticPr fontId="2" type="noConversion"/>
  </si>
  <si>
    <t>세구분</t>
    <phoneticPr fontId="2" type="noConversion"/>
  </si>
  <si>
    <t>금액</t>
    <phoneticPr fontId="2" type="noConversion"/>
  </si>
  <si>
    <t>경비</t>
    <phoneticPr fontId="2" type="noConversion"/>
  </si>
  <si>
    <t>제작시간</t>
    <phoneticPr fontId="2" type="noConversion"/>
  </si>
  <si>
    <t>시간당 인건비</t>
    <phoneticPr fontId="2" type="noConversion"/>
  </si>
  <si>
    <t xml:space="preserve">(단위: 원) </t>
    <phoneticPr fontId="2" type="noConversion"/>
  </si>
  <si>
    <t>제품원가</t>
    <phoneticPr fontId="2" type="noConversion"/>
  </si>
  <si>
    <t>5급</t>
    <phoneticPr fontId="2" type="noConversion"/>
  </si>
  <si>
    <t>시간당</t>
    <phoneticPr fontId="2" type="noConversion"/>
  </si>
  <si>
    <t>연번</t>
    <phoneticPr fontId="2" type="noConversion"/>
  </si>
  <si>
    <t>직급</t>
    <phoneticPr fontId="2" type="noConversion"/>
  </si>
  <si>
    <t>호봉</t>
  </si>
  <si>
    <t>호봉</t>
    <phoneticPr fontId="2" type="noConversion"/>
  </si>
  <si>
    <t>연봉</t>
    <phoneticPr fontId="2" type="noConversion"/>
  </si>
  <si>
    <t>2017년 임금대장 (실지급내역)</t>
  </si>
  <si>
    <t>소속 :</t>
  </si>
  <si>
    <t>재활공학연구소</t>
  </si>
  <si>
    <t>부서 :</t>
  </si>
  <si>
    <t>제작실</t>
  </si>
  <si>
    <t>사원번호 :</t>
  </si>
  <si>
    <t xml:space="preserve">성명 : </t>
  </si>
  <si>
    <t>직군 :</t>
  </si>
  <si>
    <t>전문직</t>
  </si>
  <si>
    <t>직급 :</t>
  </si>
  <si>
    <t>승진일 :</t>
  </si>
  <si>
    <t>입사일 :</t>
  </si>
  <si>
    <t>주민등록번호 :</t>
  </si>
  <si>
    <t>내 역</t>
  </si>
  <si>
    <t>1월분</t>
  </si>
  <si>
    <t>2월분</t>
  </si>
  <si>
    <t>3월분</t>
  </si>
  <si>
    <t>4월분</t>
  </si>
  <si>
    <t>5월분</t>
  </si>
  <si>
    <t>6월분</t>
  </si>
  <si>
    <t>7월분</t>
  </si>
  <si>
    <t>8월분</t>
  </si>
  <si>
    <t>9월분</t>
  </si>
  <si>
    <t>10월분</t>
  </si>
  <si>
    <t>11월분</t>
  </si>
  <si>
    <t>12월분</t>
  </si>
  <si>
    <t>총 계</t>
  </si>
  <si>
    <t>호봉급(기본급)</t>
  </si>
  <si>
    <t>시간외수당</t>
  </si>
  <si>
    <t>급식보조비(식대)</t>
  </si>
  <si>
    <t>장기근속수당</t>
  </si>
  <si>
    <t>가족학자금(초중고)</t>
  </si>
  <si>
    <t>상여금</t>
  </si>
  <si>
    <t>성과급</t>
  </si>
  <si>
    <t>가족수당</t>
  </si>
  <si>
    <t>복지카드</t>
  </si>
  <si>
    <t>생일축하금</t>
  </si>
  <si>
    <t>직무수행경비</t>
  </si>
  <si>
    <t>[지급 총액]</t>
  </si>
  <si>
    <t>[공제 총액]</t>
  </si>
  <si>
    <t>[실 지급액]</t>
  </si>
  <si>
    <t>가족수당(6세이하)</t>
  </si>
  <si>
    <t>임직원의료비보조금</t>
  </si>
  <si>
    <t>2017년 의지보조기기사 호봉</t>
    <phoneticPr fontId="2" type="noConversion"/>
  </si>
  <si>
    <t xml:space="preserve">직무지원 보조기구 금액 산정(안) </t>
    <phoneticPr fontId="2" type="noConversion"/>
  </si>
  <si>
    <t>평균 월급</t>
    <phoneticPr fontId="2" type="noConversion"/>
  </si>
  <si>
    <t>평균 연봉</t>
    <phoneticPr fontId="2" type="noConversion"/>
  </si>
  <si>
    <t>맞춤형 수부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</si>
  <si>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  제품원가</t>
    </r>
    <r>
      <rPr>
        <sz val="11"/>
        <color theme="1"/>
        <rFont val="맑은 고딕"/>
        <family val="3"/>
        <charset val="129"/>
        <scheme val="minor"/>
      </rPr>
      <t>: 2017년도 재활공학연구소 직무지원 보조기구 제품 원가</t>
    </r>
    <phoneticPr fontId="2" type="noConversion"/>
  </si>
  <si>
    <r>
      <t xml:space="preserve"> </t>
    </r>
    <r>
      <rPr>
        <b/>
        <sz val="11"/>
        <color theme="1"/>
        <rFont val="맑은 고딕"/>
        <family val="3"/>
        <charset val="129"/>
        <scheme val="minor"/>
      </rPr>
      <t xml:space="preserve"> 제작시간, 시간당 인건비</t>
    </r>
    <r>
      <rPr>
        <sz val="11"/>
        <color theme="1"/>
        <rFont val="맑은 고딕"/>
        <family val="3"/>
        <charset val="129"/>
        <scheme val="minor"/>
      </rPr>
      <t>: 장애인보장구 품목확대 및 분류체계 개선 등의 연구(국민건강보험, 인제대 합동연구) 참조</t>
    </r>
    <phoneticPr fontId="2" type="noConversion"/>
  </si>
  <si>
    <t xml:space="preserve">   *시간당 인건비: 2017년도 재활공학연구소 의지보조기기사 5급 평균 연봉(47,049,044/12=3,920,754원) 기준 월급여를 168시간으로 나누어 시간당 23,340원 적용 </t>
    <phoneticPr fontId="2" type="noConversion"/>
  </si>
  <si>
    <t xml:space="preserve">  금액: 제품원가+제작시간*시간당 인건비+경비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</si>
  <si>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  경비</t>
    </r>
    <r>
      <rPr>
        <sz val="11"/>
        <color theme="1"/>
        <rFont val="맑은 고딕"/>
        <family val="3"/>
        <charset val="129"/>
        <scheme val="minor"/>
      </rPr>
      <t>: (재료원가+인건비)의 5%</t>
    </r>
    <phoneticPr fontId="2" type="noConversion"/>
  </si>
  <si>
    <t>기본급</t>
    <phoneticPr fontId="2" type="noConversion"/>
  </si>
  <si>
    <t>통상임금</t>
    <phoneticPr fontId="2" type="noConversion"/>
  </si>
  <si>
    <t>시간외</t>
    <phoneticPr fontId="2" type="noConversion"/>
  </si>
  <si>
    <t>식대</t>
    <phoneticPr fontId="2" type="noConversion"/>
  </si>
  <si>
    <t>장기근속수당</t>
    <phoneticPr fontId="2" type="noConversion"/>
  </si>
  <si>
    <t>15호봉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</si>
</sst>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#,###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u/>
      <sz val="16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2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FFC000"/>
        <bgColor indexed="22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84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43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2" borderId="0" xfId="0" applyNumberFormat="1" applyFill="1">
      <alignment vertical="center"/>
    </xf>
    <xf numFmtId="49" fontId="11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 applyAlignment="1">
      <alignment vertical="center"/>
    </xf>
    <xf numFmtId="176" fontId="11" fillId="5" borderId="3" xfId="0" applyNumberFormat="1" applyFont="1" applyFill="1" applyBorder="1" applyAlignment="1">
      <alignment horizontal="right" vertical="center" wrapText="1"/>
    </xf>
    <xf numFmtId="176" fontId="11" fillId="6" borderId="3" xfId="0" applyNumberFormat="1" applyFont="1" applyFill="1" applyBorder="1" applyAlignment="1">
      <alignment horizontal="right" vertical="center" wrapText="1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41" fontId="7" fillId="0" borderId="4" xfId="1" applyFont="1" applyFill="1" applyBorder="1" applyAlignment="1">
      <alignment horizontal="right" vertical="center" wrapText="1" indent="2"/>
    </xf>
    <xf numFmtId="41" fontId="7" fillId="0" borderId="4" xfId="1" applyFont="1" applyFill="1" applyBorder="1" applyAlignment="1">
      <alignment horizontal="right" vertical="center" indent="2"/>
    </xf>
    <xf numFmtId="41" fontId="7" fillId="0" borderId="4" xfId="1" applyFont="1" applyFill="1" applyBorder="1" applyAlignment="1">
      <alignment horizontal="right" vertical="center" indent="1"/>
    </xf>
    <xf numFmtId="0" fontId="7" fillId="3" borderId="4" xfId="0" applyFont="1" applyFill="1" applyBorder="1" applyAlignment="1">
      <alignment horizontal="right" vertical="center" wrapText="1" indent="2"/>
    </xf>
    <xf numFmtId="0" fontId="7" fillId="0" borderId="4" xfId="0" applyFont="1" applyBorder="1" applyAlignment="1">
      <alignment horizontal="right" vertical="center" indent="2"/>
    </xf>
    <xf numFmtId="0" fontId="5" fillId="0" borderId="4" xfId="0" applyFont="1" applyBorder="1" applyAlignment="1">
      <alignment horizontal="left" vertical="center"/>
    </xf>
    <xf numFmtId="176" fontId="11" fillId="7" borderId="3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41" fontId="7" fillId="0" borderId="4" xfId="1" applyFont="1" applyFill="1" applyBorder="1">
      <alignment vertical="center"/>
    </xf>
    <xf numFmtId="41" fontId="7" fillId="0" borderId="0" xfId="0" applyNumberFormat="1" applyFont="1">
      <alignment vertical="center"/>
    </xf>
    <xf numFmtId="0" fontId="7" fillId="0" borderId="0" xfId="0" applyFont="1">
      <alignment vertical="center"/>
    </xf>
    <xf numFmtId="41" fontId="7" fillId="0" borderId="4" xfId="0" applyNumberFormat="1" applyFont="1" applyFill="1" applyBorder="1">
      <alignment vertical="center"/>
    </xf>
    <xf numFmtId="41" fontId="7" fillId="8" borderId="4" xfId="1" applyFont="1" applyFill="1" applyBorder="1" applyAlignment="1">
      <alignment horizontal="right" vertical="center" wrapText="1" indent="1"/>
    </xf>
    <xf numFmtId="0" fontId="0" fillId="0" borderId="0" xfId="0">
      <alignment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1" fillId="2" borderId="3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41" fontId="7" fillId="0" borderId="0" xfId="0" applyNumberFormat="1" applyFont="1" applyFill="1" applyBorder="1">
      <alignment vertical="center"/>
    </xf>
    <xf numFmtId="0" fontId="7" fillId="3" borderId="0" xfId="0" applyFont="1" applyFill="1" applyBorder="1" applyAlignment="1">
      <alignment horizontal="right" vertical="center" wrapText="1" indent="2"/>
    </xf>
    <xf numFmtId="0" fontId="7" fillId="0" borderId="0" xfId="0" applyFont="1" applyBorder="1" applyAlignment="1">
      <alignment horizontal="right" vertical="center" indent="2"/>
    </xf>
    <xf numFmtId="41" fontId="7" fillId="0" borderId="0" xfId="1" applyFont="1" applyFill="1" applyBorder="1" applyAlignment="1">
      <alignment horizontal="right" vertical="center" indent="1"/>
    </xf>
    <xf numFmtId="0" fontId="3" fillId="0" borderId="0" xfId="0" applyFont="1">
      <alignment vertical="center"/>
    </xf>
    <xf numFmtId="41" fontId="7" fillId="0" borderId="0" xfId="1" applyFont="1" applyFill="1" applyBorder="1" applyAlignment="1">
      <alignment horizontal="right" vertical="center" wrapText="1" indent="1"/>
    </xf>
    <xf numFmtId="41" fontId="3" fillId="0" borderId="0" xfId="1" applyFont="1">
      <alignment vertical="center"/>
    </xf>
    <xf numFmtId="0" fontId="13" fillId="0" borderId="6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49" fontId="11" fillId="0" borderId="0" xfId="0" applyNumberFormat="1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vertical="center"/>
    </xf>
    <xf numFmtId="49" fontId="11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176" fontId="11" fillId="0" borderId="2" xfId="0" applyNumberFormat="1" applyFont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vertical="center"/>
    </xf>
    <xf numFmtId="0" fontId="0" fillId="5" borderId="3" xfId="0" applyFont="1" applyFill="1" applyBorder="1" applyAlignment="1">
      <alignment vertical="center"/>
    </xf>
    <xf numFmtId="176" fontId="11" fillId="5" borderId="2" xfId="0" applyNumberFormat="1" applyFont="1" applyFill="1" applyBorder="1" applyAlignment="1">
      <alignment horizontal="right" vertical="center" wrapText="1"/>
    </xf>
    <xf numFmtId="49" fontId="11" fillId="6" borderId="1" xfId="0" applyNumberFormat="1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vertical="center"/>
    </xf>
    <xf numFmtId="0" fontId="0" fillId="6" borderId="3" xfId="0" applyFont="1" applyFill="1" applyBorder="1" applyAlignment="1">
      <alignment vertical="center"/>
    </xf>
    <xf numFmtId="176" fontId="11" fillId="6" borderId="2" xfId="0" applyNumberFormat="1" applyFont="1" applyFill="1" applyBorder="1" applyAlignment="1">
      <alignment horizontal="right" vertical="center" wrapText="1"/>
    </xf>
    <xf numFmtId="3" fontId="0" fillId="0" borderId="0" xfId="0" applyNumberFormat="1" applyFont="1">
      <alignment vertical="center"/>
    </xf>
    <xf numFmtId="3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K11" sqref="K11"/>
    </sheetView>
  </sheetViews>
  <sheetFormatPr defaultRowHeight="21.95" customHeight="1" x14ac:dyDescent="0.3"/>
  <cols>
    <col min="1" max="1" width="19.75" customWidth="1"/>
    <col min="2" max="7" width="16.25" customWidth="1"/>
    <col min="8" max="9" width="9.375" bestFit="1" customWidth="1"/>
  </cols>
  <sheetData>
    <row r="1" spans="1:9" ht="42.75" customHeight="1" x14ac:dyDescent="0.3">
      <c r="A1" s="54" t="s">
        <v>70</v>
      </c>
      <c r="B1" s="54"/>
      <c r="C1" s="54"/>
      <c r="D1" s="54"/>
      <c r="E1" s="54"/>
      <c r="F1" s="54"/>
      <c r="G1" s="54"/>
    </row>
    <row r="2" spans="1:9" ht="21.95" customHeight="1" x14ac:dyDescent="0.3">
      <c r="A2" s="6"/>
      <c r="B2" s="6"/>
      <c r="C2" s="6"/>
      <c r="D2" s="6"/>
      <c r="E2" s="6"/>
      <c r="G2" s="7" t="s">
        <v>17</v>
      </c>
    </row>
    <row r="3" spans="1:9" s="28" customFormat="1" ht="30.75" customHeight="1" x14ac:dyDescent="0.3">
      <c r="A3" s="18" t="s">
        <v>11</v>
      </c>
      <c r="B3" s="18" t="s">
        <v>12</v>
      </c>
      <c r="C3" s="18" t="s">
        <v>13</v>
      </c>
      <c r="D3" s="18" t="s">
        <v>18</v>
      </c>
      <c r="E3" s="18" t="s">
        <v>15</v>
      </c>
      <c r="F3" s="19" t="s">
        <v>16</v>
      </c>
      <c r="G3" s="19" t="s">
        <v>14</v>
      </c>
    </row>
    <row r="4" spans="1:9" s="31" customFormat="1" ht="30.75" customHeight="1" x14ac:dyDescent="0.3">
      <c r="A4" s="56" t="s">
        <v>1</v>
      </c>
      <c r="B4" s="20" t="s">
        <v>5</v>
      </c>
      <c r="C4" s="33">
        <f>D4+E4*F4+G4</f>
        <v>8540160</v>
      </c>
      <c r="D4" s="29">
        <v>7600000</v>
      </c>
      <c r="E4" s="21">
        <v>24</v>
      </c>
      <c r="F4" s="22">
        <v>23340</v>
      </c>
      <c r="G4" s="23">
        <f>D4*0.05</f>
        <v>380000</v>
      </c>
      <c r="H4" s="30"/>
    </row>
    <row r="5" spans="1:9" s="31" customFormat="1" ht="30.75" customHeight="1" x14ac:dyDescent="0.3">
      <c r="A5" s="56"/>
      <c r="B5" s="20" t="s">
        <v>6</v>
      </c>
      <c r="C5" s="33">
        <f t="shared" ref="C5:C11" si="0">D5+E5*F5+G5</f>
        <v>2555160</v>
      </c>
      <c r="D5" s="32">
        <v>1900000</v>
      </c>
      <c r="E5" s="21">
        <v>24</v>
      </c>
      <c r="F5" s="22">
        <v>23340</v>
      </c>
      <c r="G5" s="23">
        <f t="shared" ref="G5:G11" si="1">D5*0.05</f>
        <v>95000</v>
      </c>
      <c r="H5" s="30"/>
    </row>
    <row r="6" spans="1:9" s="31" customFormat="1" ht="30.75" customHeight="1" x14ac:dyDescent="0.3">
      <c r="A6" s="56"/>
      <c r="B6" s="20" t="s">
        <v>7</v>
      </c>
      <c r="C6" s="33">
        <f t="shared" si="0"/>
        <v>328080</v>
      </c>
      <c r="D6" s="32">
        <v>268000</v>
      </c>
      <c r="E6" s="21">
        <v>2</v>
      </c>
      <c r="F6" s="22">
        <v>23340</v>
      </c>
      <c r="G6" s="23">
        <f t="shared" si="1"/>
        <v>13400</v>
      </c>
      <c r="H6" s="30"/>
      <c r="I6" s="30"/>
    </row>
    <row r="7" spans="1:9" s="31" customFormat="1" ht="30.75" customHeight="1" x14ac:dyDescent="0.3">
      <c r="A7" s="56"/>
      <c r="B7" s="20" t="s">
        <v>73</v>
      </c>
      <c r="C7" s="33">
        <f t="shared" si="0"/>
        <v>905580</v>
      </c>
      <c r="D7" s="32">
        <v>818000</v>
      </c>
      <c r="E7" s="21">
        <v>2</v>
      </c>
      <c r="F7" s="22">
        <v>23340</v>
      </c>
      <c r="G7" s="23">
        <f t="shared" si="1"/>
        <v>40900</v>
      </c>
      <c r="H7" s="30"/>
      <c r="I7" s="30"/>
    </row>
    <row r="8" spans="1:9" s="31" customFormat="1" ht="30.75" customHeight="1" x14ac:dyDescent="0.3">
      <c r="A8" s="55" t="s">
        <v>2</v>
      </c>
      <c r="B8" s="20" t="s">
        <v>8</v>
      </c>
      <c r="C8" s="33">
        <f t="shared" si="0"/>
        <v>2015280</v>
      </c>
      <c r="D8" s="32">
        <v>1208000</v>
      </c>
      <c r="E8" s="21">
        <v>32</v>
      </c>
      <c r="F8" s="22">
        <v>23340</v>
      </c>
      <c r="G8" s="23">
        <f t="shared" si="1"/>
        <v>60400</v>
      </c>
      <c r="H8" s="30"/>
      <c r="I8" s="30"/>
    </row>
    <row r="9" spans="1:9" s="31" customFormat="1" ht="30.75" customHeight="1" x14ac:dyDescent="0.3">
      <c r="A9" s="55"/>
      <c r="B9" s="20" t="s">
        <v>9</v>
      </c>
      <c r="C9" s="33">
        <f t="shared" si="0"/>
        <v>4008180</v>
      </c>
      <c r="D9" s="32">
        <v>3106000</v>
      </c>
      <c r="E9" s="21">
        <v>32</v>
      </c>
      <c r="F9" s="22">
        <v>23340</v>
      </c>
      <c r="G9" s="23">
        <f t="shared" si="1"/>
        <v>155300</v>
      </c>
      <c r="H9" s="30"/>
    </row>
    <row r="10" spans="1:9" s="31" customFormat="1" ht="30.75" customHeight="1" x14ac:dyDescent="0.3">
      <c r="A10" s="26" t="s">
        <v>3</v>
      </c>
      <c r="B10" s="20" t="s">
        <v>10</v>
      </c>
      <c r="C10" s="33">
        <f t="shared" si="0"/>
        <v>4574520</v>
      </c>
      <c r="D10" s="32">
        <v>3512000</v>
      </c>
      <c r="E10" s="21">
        <v>38</v>
      </c>
      <c r="F10" s="22">
        <v>23340</v>
      </c>
      <c r="G10" s="23">
        <f t="shared" si="1"/>
        <v>175600</v>
      </c>
      <c r="H10" s="30"/>
    </row>
    <row r="11" spans="1:9" s="31" customFormat="1" ht="30.75" customHeight="1" x14ac:dyDescent="0.3">
      <c r="A11" s="26" t="s">
        <v>4</v>
      </c>
      <c r="B11" s="20" t="s">
        <v>10</v>
      </c>
      <c r="C11" s="33">
        <f t="shared" si="0"/>
        <v>4420500</v>
      </c>
      <c r="D11" s="32">
        <v>4210000</v>
      </c>
      <c r="E11" s="24">
        <v>0</v>
      </c>
      <c r="F11" s="25">
        <v>0</v>
      </c>
      <c r="G11" s="23">
        <f t="shared" si="1"/>
        <v>210500</v>
      </c>
      <c r="H11" s="30"/>
    </row>
    <row r="12" spans="1:9" s="31" customFormat="1" ht="30.75" customHeight="1" x14ac:dyDescent="0.3">
      <c r="A12" s="41"/>
      <c r="B12" s="42"/>
      <c r="C12" s="48"/>
      <c r="D12" s="43"/>
      <c r="E12" s="44"/>
      <c r="F12" s="45"/>
      <c r="G12" s="46"/>
      <c r="H12" s="30"/>
    </row>
    <row r="13" spans="1:9" s="34" customFormat="1" ht="21.95" customHeight="1" x14ac:dyDescent="0.3">
      <c r="A13" s="59"/>
      <c r="B13" s="59"/>
      <c r="C13" s="59"/>
      <c r="D13" s="59"/>
      <c r="E13" s="59"/>
      <c r="F13" s="59"/>
      <c r="G13" s="59"/>
      <c r="H13" s="59"/>
      <c r="I13" s="59"/>
    </row>
    <row r="14" spans="1:9" s="47" customFormat="1" ht="21.95" customHeight="1" x14ac:dyDescent="0.3">
      <c r="A14" s="57" t="s">
        <v>77</v>
      </c>
      <c r="B14" s="58"/>
      <c r="C14" s="58"/>
      <c r="D14" s="58"/>
      <c r="E14" s="58"/>
      <c r="F14" s="58"/>
      <c r="G14" s="58"/>
    </row>
    <row r="15" spans="1:9" s="34" customFormat="1" ht="21.95" customHeight="1" x14ac:dyDescent="0.3">
      <c r="A15" s="53" t="s">
        <v>74</v>
      </c>
      <c r="B15" s="53"/>
      <c r="C15" s="53"/>
      <c r="D15" s="53"/>
      <c r="E15" s="40"/>
      <c r="F15" s="40"/>
      <c r="G15" s="40"/>
    </row>
    <row r="16" spans="1:9" s="34" customFormat="1" ht="21.95" customHeight="1" x14ac:dyDescent="0.3">
      <c r="A16" s="53" t="s">
        <v>75</v>
      </c>
      <c r="B16" s="53"/>
      <c r="C16" s="53"/>
      <c r="D16" s="53"/>
      <c r="E16" s="53"/>
      <c r="F16" s="53"/>
      <c r="G16" s="53"/>
    </row>
    <row r="17" spans="1:9" ht="21.95" customHeight="1" x14ac:dyDescent="0.3">
      <c r="A17" s="52" t="s">
        <v>76</v>
      </c>
      <c r="B17" s="52"/>
      <c r="C17" s="52"/>
      <c r="D17" s="52"/>
      <c r="E17" s="52"/>
      <c r="F17" s="52"/>
      <c r="G17" s="52"/>
      <c r="H17" s="52"/>
      <c r="I17" s="52"/>
    </row>
    <row r="18" spans="1:9" ht="42.75" customHeight="1" x14ac:dyDescent="0.3">
      <c r="A18" s="50" t="s">
        <v>78</v>
      </c>
      <c r="B18" s="51"/>
      <c r="C18" s="39"/>
      <c r="D18" s="39"/>
      <c r="E18" s="39"/>
    </row>
    <row r="19" spans="1:9" ht="21.95" customHeight="1" x14ac:dyDescent="0.3">
      <c r="A19" s="38"/>
      <c r="B19" s="39"/>
      <c r="C19" s="39"/>
      <c r="D19" s="39"/>
      <c r="E19" s="39"/>
    </row>
    <row r="20" spans="1:9" ht="21.95" customHeight="1" x14ac:dyDescent="0.3">
      <c r="A20" s="38"/>
      <c r="B20" s="39"/>
      <c r="C20" s="39"/>
      <c r="D20" s="39"/>
      <c r="E20" s="39"/>
    </row>
    <row r="21" spans="1:9" ht="21.95" customHeight="1" x14ac:dyDescent="0.3">
      <c r="A21" s="38"/>
      <c r="B21" s="39"/>
      <c r="C21" s="39"/>
      <c r="D21" s="39"/>
      <c r="E21" s="39"/>
    </row>
    <row r="22" spans="1:9" ht="21.95" customHeight="1" x14ac:dyDescent="0.3">
      <c r="A22" s="38"/>
      <c r="B22" s="39"/>
      <c r="C22" s="39"/>
      <c r="D22" s="39"/>
      <c r="E22" s="39"/>
    </row>
    <row r="23" spans="1:9" ht="21.95" customHeight="1" x14ac:dyDescent="0.3">
      <c r="A23" s="38"/>
      <c r="B23" s="39"/>
      <c r="C23" s="39"/>
      <c r="D23" s="39"/>
      <c r="E23" s="39"/>
    </row>
    <row r="24" spans="1:9" ht="21.95" customHeight="1" x14ac:dyDescent="0.3">
      <c r="A24" s="38"/>
      <c r="B24" s="39"/>
      <c r="C24" s="39"/>
      <c r="D24" s="39"/>
      <c r="E24" s="39"/>
    </row>
  </sheetData>
  <mergeCells count="9">
    <mergeCell ref="A18:B18"/>
    <mergeCell ref="A17:I17"/>
    <mergeCell ref="A15:D15"/>
    <mergeCell ref="A16:G16"/>
    <mergeCell ref="A1:G1"/>
    <mergeCell ref="A8:A9"/>
    <mergeCell ref="A4:A7"/>
    <mergeCell ref="A14:G14"/>
    <mergeCell ref="A13:I13"/>
  </mergeCells>
  <phoneticPr fontId="2" type="noConversion"/>
  <pageMargins left="1.31" right="0.1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workbookViewId="0">
      <selection activeCell="D17" sqref="D17"/>
    </sheetView>
  </sheetViews>
  <sheetFormatPr defaultRowHeight="16.5" x14ac:dyDescent="0.3"/>
  <cols>
    <col min="1" max="1" width="7.25" customWidth="1"/>
    <col min="2" max="2" width="11.5" customWidth="1"/>
    <col min="3" max="3" width="13.25" customWidth="1"/>
    <col min="4" max="4" width="17.875" customWidth="1"/>
    <col min="6" max="6" width="11.875" style="1" bestFit="1" customWidth="1"/>
    <col min="7" max="7" width="13.5" bestFit="1" customWidth="1"/>
    <col min="8" max="9" width="14.625" bestFit="1" customWidth="1"/>
    <col min="10" max="10" width="13.5" bestFit="1" customWidth="1"/>
    <col min="11" max="11" width="14.625" bestFit="1" customWidth="1"/>
    <col min="12" max="12" width="11.875" bestFit="1" customWidth="1"/>
    <col min="13" max="13" width="10.875" bestFit="1" customWidth="1"/>
    <col min="15" max="15" width="13" bestFit="1" customWidth="1"/>
  </cols>
  <sheetData>
    <row r="1" spans="1:7" ht="28.5" customHeight="1" x14ac:dyDescent="0.3">
      <c r="A1" s="60" t="s">
        <v>69</v>
      </c>
      <c r="B1" s="60"/>
      <c r="C1" s="60"/>
      <c r="D1" s="60"/>
    </row>
    <row r="2" spans="1:7" ht="24" customHeight="1" x14ac:dyDescent="0.3">
      <c r="A2" s="16" t="s">
        <v>21</v>
      </c>
      <c r="B2" s="16" t="s">
        <v>22</v>
      </c>
      <c r="C2" s="16" t="s">
        <v>24</v>
      </c>
      <c r="D2" s="16" t="s">
        <v>25</v>
      </c>
    </row>
    <row r="3" spans="1:7" ht="24" customHeight="1" x14ac:dyDescent="0.3">
      <c r="A3" s="16">
        <v>1</v>
      </c>
      <c r="B3" s="16" t="s">
        <v>19</v>
      </c>
      <c r="C3" s="16">
        <v>16</v>
      </c>
      <c r="D3" s="17">
        <v>47116230</v>
      </c>
      <c r="F3"/>
      <c r="G3" s="1"/>
    </row>
    <row r="4" spans="1:7" ht="24" customHeight="1" x14ac:dyDescent="0.3">
      <c r="A4" s="16">
        <v>2</v>
      </c>
      <c r="B4" s="16" t="s">
        <v>19</v>
      </c>
      <c r="C4" s="16">
        <v>13</v>
      </c>
      <c r="D4" s="17">
        <v>45174780</v>
      </c>
      <c r="F4"/>
      <c r="G4" s="1"/>
    </row>
    <row r="5" spans="1:7" ht="24" customHeight="1" x14ac:dyDescent="0.3">
      <c r="A5" s="16">
        <v>3</v>
      </c>
      <c r="B5" s="16" t="s">
        <v>19</v>
      </c>
      <c r="C5" s="16">
        <v>14</v>
      </c>
      <c r="D5" s="17">
        <v>45777920</v>
      </c>
      <c r="F5"/>
      <c r="G5" s="1"/>
    </row>
    <row r="6" spans="1:7" ht="24" customHeight="1" x14ac:dyDescent="0.3">
      <c r="A6" s="16">
        <v>4</v>
      </c>
      <c r="B6" s="16" t="s">
        <v>19</v>
      </c>
      <c r="C6" s="16">
        <v>16</v>
      </c>
      <c r="D6" s="17">
        <v>47857650</v>
      </c>
      <c r="F6"/>
      <c r="G6" s="1"/>
    </row>
    <row r="7" spans="1:7" ht="24" customHeight="1" x14ac:dyDescent="0.3">
      <c r="A7" s="16">
        <v>5</v>
      </c>
      <c r="B7" s="16" t="s">
        <v>19</v>
      </c>
      <c r="C7" s="16">
        <v>15</v>
      </c>
      <c r="D7" s="17">
        <v>49318640</v>
      </c>
      <c r="F7"/>
      <c r="G7" s="1"/>
    </row>
    <row r="8" spans="1:7" ht="24" customHeight="1" x14ac:dyDescent="0.3"/>
    <row r="9" spans="1:7" x14ac:dyDescent="0.3">
      <c r="C9" s="2">
        <f>AVERAGE(D3:D7)</f>
        <v>47049044</v>
      </c>
      <c r="D9" t="s">
        <v>72</v>
      </c>
      <c r="E9" s="1"/>
      <c r="F9"/>
      <c r="G9" s="2"/>
    </row>
    <row r="10" spans="1:7" x14ac:dyDescent="0.3">
      <c r="C10" s="2">
        <f>C9/12</f>
        <v>3920753.6666666665</v>
      </c>
      <c r="D10" t="s">
        <v>71</v>
      </c>
      <c r="E10" s="1"/>
      <c r="F10"/>
    </row>
    <row r="11" spans="1:7" x14ac:dyDescent="0.3">
      <c r="C11" s="2">
        <f>C10/168</f>
        <v>23337.819444444445</v>
      </c>
      <c r="D11" t="s">
        <v>20</v>
      </c>
      <c r="E11" s="1"/>
      <c r="F11"/>
    </row>
    <row r="12" spans="1:7" x14ac:dyDescent="0.3">
      <c r="C12" s="8">
        <f>ROUND(C11,-1)</f>
        <v>23340</v>
      </c>
      <c r="E12" s="1"/>
      <c r="F12"/>
    </row>
    <row r="13" spans="1:7" s="35" customFormat="1" x14ac:dyDescent="0.3">
      <c r="C13" s="8"/>
      <c r="E13" s="1"/>
    </row>
    <row r="14" spans="1:7" x14ac:dyDescent="0.3">
      <c r="C14" s="3"/>
    </row>
    <row r="15" spans="1:7" ht="28.5" customHeight="1" x14ac:dyDescent="0.3">
      <c r="A15" s="60" t="s">
        <v>69</v>
      </c>
      <c r="B15" s="60"/>
      <c r="C15" s="60"/>
      <c r="D15" s="60"/>
    </row>
    <row r="16" spans="1:7" ht="24" customHeight="1" x14ac:dyDescent="0.3">
      <c r="A16" s="16" t="s">
        <v>21</v>
      </c>
      <c r="B16" s="16" t="s">
        <v>22</v>
      </c>
      <c r="C16" s="16" t="s">
        <v>24</v>
      </c>
      <c r="D16" s="16" t="s">
        <v>25</v>
      </c>
    </row>
    <row r="17" spans="1:7" ht="24" customHeight="1" x14ac:dyDescent="0.3">
      <c r="A17" s="16">
        <v>1</v>
      </c>
      <c r="B17" s="16" t="s">
        <v>19</v>
      </c>
      <c r="C17" s="16">
        <v>16</v>
      </c>
      <c r="D17" s="17">
        <v>47116230</v>
      </c>
    </row>
    <row r="18" spans="1:7" ht="24" customHeight="1" x14ac:dyDescent="0.3">
      <c r="A18" s="16">
        <v>2</v>
      </c>
      <c r="B18" s="16" t="s">
        <v>19</v>
      </c>
      <c r="C18" s="16">
        <v>13</v>
      </c>
      <c r="D18" s="17">
        <v>45174780</v>
      </c>
    </row>
    <row r="19" spans="1:7" ht="24" customHeight="1" x14ac:dyDescent="0.3">
      <c r="A19" s="16">
        <v>3</v>
      </c>
      <c r="B19" s="16" t="s">
        <v>19</v>
      </c>
      <c r="C19" s="16">
        <v>14</v>
      </c>
      <c r="D19" s="17">
        <v>45777920</v>
      </c>
    </row>
    <row r="20" spans="1:7" ht="24" customHeight="1" x14ac:dyDescent="0.3">
      <c r="A20" s="16">
        <v>4</v>
      </c>
      <c r="B20" s="16" t="s">
        <v>19</v>
      </c>
      <c r="C20" s="16">
        <v>16</v>
      </c>
      <c r="D20" s="17">
        <v>47857650</v>
      </c>
    </row>
    <row r="21" spans="1:7" ht="24" customHeight="1" x14ac:dyDescent="0.3">
      <c r="A21" s="16">
        <v>5</v>
      </c>
      <c r="B21" s="16" t="s">
        <v>19</v>
      </c>
      <c r="C21" s="16">
        <v>15</v>
      </c>
      <c r="D21" s="17">
        <v>47531140</v>
      </c>
    </row>
    <row r="22" spans="1:7" ht="24" customHeight="1" x14ac:dyDescent="0.3">
      <c r="A22" s="47"/>
      <c r="B22" s="47"/>
      <c r="C22" s="47"/>
      <c r="D22" s="47"/>
      <c r="E22" s="47"/>
      <c r="F22" s="49"/>
      <c r="G22" s="47"/>
    </row>
    <row r="23" spans="1:7" ht="24" customHeight="1" x14ac:dyDescent="0.3">
      <c r="A23" s="34"/>
      <c r="B23" s="34"/>
      <c r="C23" s="2">
        <f>AVERAGE(D17:D21)</f>
        <v>46691544</v>
      </c>
      <c r="D23" s="34" t="s">
        <v>72</v>
      </c>
    </row>
    <row r="24" spans="1:7" ht="24" customHeight="1" x14ac:dyDescent="0.3">
      <c r="A24" s="34"/>
      <c r="B24" s="34"/>
      <c r="C24" s="2">
        <f>C23/12</f>
        <v>3890962</v>
      </c>
      <c r="D24" s="34" t="s">
        <v>71</v>
      </c>
    </row>
    <row r="25" spans="1:7" ht="24" customHeight="1" x14ac:dyDescent="0.3">
      <c r="A25" s="34"/>
      <c r="B25" s="34"/>
      <c r="C25" s="2">
        <f>C24/168</f>
        <v>23160.488095238095</v>
      </c>
      <c r="D25" s="34" t="s">
        <v>20</v>
      </c>
    </row>
    <row r="26" spans="1:7" ht="24" customHeight="1" x14ac:dyDescent="0.3">
      <c r="A26" s="34"/>
      <c r="B26" s="34"/>
      <c r="C26" s="8">
        <f>ROUND(C25,-1)</f>
        <v>23160</v>
      </c>
      <c r="D26" s="34"/>
    </row>
    <row r="27" spans="1:7" x14ac:dyDescent="0.3">
      <c r="A27" s="34"/>
      <c r="B27" s="34"/>
      <c r="C27" s="34"/>
      <c r="D27" s="34"/>
    </row>
  </sheetData>
  <sortState ref="C6:H21">
    <sortCondition descending="1" ref="G9"/>
  </sortState>
  <mergeCells count="2">
    <mergeCell ref="A1:D1"/>
    <mergeCell ref="A15:D15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topLeftCell="A22" workbookViewId="0">
      <selection activeCell="P55" sqref="P55:R55"/>
    </sheetView>
  </sheetViews>
  <sheetFormatPr defaultRowHeight="16.5" x14ac:dyDescent="0.3"/>
  <cols>
    <col min="1" max="1" width="12.375" customWidth="1"/>
    <col min="2" max="2" width="6.625" customWidth="1"/>
    <col min="3" max="3" width="21.875" hidden="1" customWidth="1"/>
    <col min="4" max="4" width="11.625" customWidth="1"/>
    <col min="5" max="6" width="5.125" customWidth="1"/>
    <col min="7" max="7" width="9.875" customWidth="1"/>
    <col min="8" max="8" width="7.75" customWidth="1"/>
    <col min="9" max="29" width="5.125" customWidth="1"/>
    <col min="30" max="30" width="10.875" customWidth="1"/>
    <col min="32" max="32" width="10.25" bestFit="1" customWidth="1"/>
    <col min="34" max="34" width="9.5" bestFit="1" customWidth="1"/>
  </cols>
  <sheetData>
    <row r="1" spans="1:34" ht="46.5" customHeight="1" x14ac:dyDescent="0.3"/>
    <row r="2" spans="1:34" s="5" customFormat="1" ht="26.25" customHeight="1" x14ac:dyDescent="0.3">
      <c r="A2"/>
      <c r="B2" s="61" t="s">
        <v>26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</row>
    <row r="3" spans="1:34" s="4" customFormat="1" ht="26.25" customHeight="1" x14ac:dyDescent="0.3">
      <c r="A3"/>
      <c r="B3" s="9" t="s">
        <v>27</v>
      </c>
      <c r="C3" s="63" t="s">
        <v>28</v>
      </c>
      <c r="D3" s="62"/>
      <c r="E3" s="9" t="s">
        <v>29</v>
      </c>
      <c r="F3" s="63" t="s">
        <v>30</v>
      </c>
      <c r="G3" s="62"/>
      <c r="H3" s="9" t="s">
        <v>31</v>
      </c>
      <c r="I3" s="63"/>
      <c r="J3" s="62"/>
      <c r="K3" s="64" t="s">
        <v>32</v>
      </c>
      <c r="L3" s="62"/>
      <c r="M3" s="10"/>
      <c r="N3" s="9" t="s">
        <v>33</v>
      </c>
      <c r="O3" s="63" t="s">
        <v>34</v>
      </c>
      <c r="P3" s="62"/>
      <c r="Q3" s="9" t="s">
        <v>35</v>
      </c>
      <c r="R3" s="63" t="s">
        <v>0</v>
      </c>
      <c r="S3" s="62"/>
      <c r="T3" s="64" t="s">
        <v>36</v>
      </c>
      <c r="U3" s="62"/>
      <c r="V3" s="65">
        <v>20150724</v>
      </c>
      <c r="W3" s="62"/>
      <c r="X3" s="9" t="s">
        <v>37</v>
      </c>
      <c r="Y3" s="65">
        <v>20111201</v>
      </c>
      <c r="Z3" s="62"/>
      <c r="AA3" s="64" t="s">
        <v>38</v>
      </c>
      <c r="AB3" s="62"/>
      <c r="AC3" s="64"/>
      <c r="AD3" s="62"/>
    </row>
    <row r="4" spans="1:34" s="4" customFormat="1" ht="15" customHeight="1" x14ac:dyDescent="0.3">
      <c r="A4" s="73" t="s">
        <v>39</v>
      </c>
      <c r="B4" s="72"/>
      <c r="C4" s="67"/>
      <c r="D4" s="66" t="s">
        <v>40</v>
      </c>
      <c r="E4" s="72"/>
      <c r="F4" s="67"/>
      <c r="G4" s="11" t="s">
        <v>41</v>
      </c>
      <c r="H4" s="66" t="s">
        <v>42</v>
      </c>
      <c r="I4" s="67"/>
      <c r="J4" s="66" t="s">
        <v>43</v>
      </c>
      <c r="K4" s="67"/>
      <c r="L4" s="66" t="s">
        <v>44</v>
      </c>
      <c r="M4" s="67"/>
      <c r="N4" s="66" t="s">
        <v>45</v>
      </c>
      <c r="O4" s="67"/>
      <c r="P4" s="66" t="s">
        <v>46</v>
      </c>
      <c r="Q4" s="72"/>
      <c r="R4" s="67"/>
      <c r="S4" s="66" t="s">
        <v>47</v>
      </c>
      <c r="T4" s="67"/>
      <c r="U4" s="66" t="s">
        <v>48</v>
      </c>
      <c r="V4" s="67"/>
      <c r="W4" s="66" t="s">
        <v>49</v>
      </c>
      <c r="X4" s="72"/>
      <c r="Y4" s="67"/>
      <c r="Z4" s="66" t="s">
        <v>50</v>
      </c>
      <c r="AA4" s="67"/>
      <c r="AB4" s="66" t="s">
        <v>51</v>
      </c>
      <c r="AC4" s="67"/>
      <c r="AD4" s="11" t="s">
        <v>52</v>
      </c>
      <c r="AG4" s="4" t="s">
        <v>84</v>
      </c>
    </row>
    <row r="5" spans="1:34" s="4" customFormat="1" ht="15" customHeight="1" x14ac:dyDescent="0.3">
      <c r="A5" s="68" t="s">
        <v>23</v>
      </c>
      <c r="B5" s="69"/>
      <c r="C5" s="70"/>
      <c r="D5" s="71">
        <v>14</v>
      </c>
      <c r="E5" s="69"/>
      <c r="F5" s="70"/>
      <c r="G5" s="12">
        <v>15</v>
      </c>
      <c r="H5" s="71">
        <v>15</v>
      </c>
      <c r="I5" s="70"/>
      <c r="J5" s="71">
        <v>15</v>
      </c>
      <c r="K5" s="70"/>
      <c r="L5" s="71">
        <v>15</v>
      </c>
      <c r="M5" s="70"/>
      <c r="N5" s="71">
        <v>15</v>
      </c>
      <c r="O5" s="70"/>
      <c r="P5" s="71">
        <v>15</v>
      </c>
      <c r="Q5" s="69"/>
      <c r="R5" s="70"/>
      <c r="S5" s="71">
        <v>15</v>
      </c>
      <c r="T5" s="70"/>
      <c r="U5" s="71">
        <v>15</v>
      </c>
      <c r="V5" s="70"/>
      <c r="W5" s="71">
        <v>15</v>
      </c>
      <c r="X5" s="69"/>
      <c r="Y5" s="70"/>
      <c r="Z5" s="71">
        <v>15</v>
      </c>
      <c r="AA5" s="70"/>
      <c r="AB5" s="71">
        <v>15</v>
      </c>
      <c r="AC5" s="70"/>
      <c r="AD5" s="12">
        <v>179</v>
      </c>
      <c r="AG5" s="4" t="s">
        <v>80</v>
      </c>
    </row>
    <row r="6" spans="1:34" s="4" customFormat="1" ht="15" customHeight="1" x14ac:dyDescent="0.3">
      <c r="A6" s="68" t="s">
        <v>53</v>
      </c>
      <c r="B6" s="69"/>
      <c r="C6" s="70"/>
      <c r="D6" s="71">
        <v>2014710</v>
      </c>
      <c r="E6" s="69"/>
      <c r="F6" s="70"/>
      <c r="G6" s="12">
        <v>2059500</v>
      </c>
      <c r="H6" s="71">
        <v>2059500</v>
      </c>
      <c r="I6" s="70"/>
      <c r="J6" s="71">
        <v>2059500</v>
      </c>
      <c r="K6" s="70"/>
      <c r="L6" s="71">
        <v>2059500</v>
      </c>
      <c r="M6" s="70"/>
      <c r="N6" s="71">
        <v>2059500</v>
      </c>
      <c r="O6" s="70"/>
      <c r="P6" s="71">
        <v>2059500</v>
      </c>
      <c r="Q6" s="69"/>
      <c r="R6" s="70"/>
      <c r="S6" s="71">
        <v>2059500</v>
      </c>
      <c r="T6" s="70"/>
      <c r="U6" s="71">
        <v>2059500</v>
      </c>
      <c r="V6" s="70"/>
      <c r="W6" s="71">
        <v>2059500</v>
      </c>
      <c r="X6" s="69"/>
      <c r="Y6" s="70"/>
      <c r="Z6" s="71">
        <v>2059500</v>
      </c>
      <c r="AA6" s="70"/>
      <c r="AB6" s="71">
        <v>3051940</v>
      </c>
      <c r="AC6" s="70"/>
      <c r="AD6" s="12">
        <v>25661650</v>
      </c>
      <c r="AG6" s="4" t="s">
        <v>79</v>
      </c>
      <c r="AH6" s="82">
        <v>3220830</v>
      </c>
    </row>
    <row r="7" spans="1:34" s="4" customFormat="1" ht="15" customHeight="1" x14ac:dyDescent="0.3">
      <c r="A7" s="68" t="s">
        <v>54</v>
      </c>
      <c r="B7" s="69"/>
      <c r="C7" s="70"/>
      <c r="D7" s="71">
        <v>260270</v>
      </c>
      <c r="E7" s="69"/>
      <c r="F7" s="70"/>
      <c r="G7" s="12">
        <v>206930</v>
      </c>
      <c r="H7" s="71">
        <v>206930</v>
      </c>
      <c r="I7" s="70"/>
      <c r="J7" s="71">
        <v>206930</v>
      </c>
      <c r="K7" s="70"/>
      <c r="L7" s="71">
        <v>206930</v>
      </c>
      <c r="M7" s="70"/>
      <c r="N7" s="71">
        <v>206930</v>
      </c>
      <c r="O7" s="70"/>
      <c r="P7" s="71">
        <v>206930</v>
      </c>
      <c r="Q7" s="69"/>
      <c r="R7" s="70"/>
      <c r="S7" s="71">
        <v>206930</v>
      </c>
      <c r="T7" s="70"/>
      <c r="U7" s="71">
        <v>206930</v>
      </c>
      <c r="V7" s="70"/>
      <c r="W7" s="71">
        <v>206930</v>
      </c>
      <c r="X7" s="69"/>
      <c r="Y7" s="70"/>
      <c r="Z7" s="71">
        <v>206930</v>
      </c>
      <c r="AA7" s="70"/>
      <c r="AB7" s="71">
        <v>309040</v>
      </c>
      <c r="AC7" s="70"/>
      <c r="AD7" s="12">
        <v>2638610</v>
      </c>
      <c r="AG7" s="4" t="s">
        <v>81</v>
      </c>
      <c r="AH7" s="4">
        <f>SUM(AH6,AH8,AH9)*(1.5/209)*10</f>
        <v>244796.41148325359</v>
      </c>
    </row>
    <row r="8" spans="1:34" s="4" customFormat="1" ht="15" customHeight="1" x14ac:dyDescent="0.3">
      <c r="A8" s="68" t="s">
        <v>55</v>
      </c>
      <c r="B8" s="69"/>
      <c r="C8" s="70"/>
      <c r="D8" s="71">
        <v>130000</v>
      </c>
      <c r="E8" s="69"/>
      <c r="F8" s="70"/>
      <c r="G8" s="12">
        <v>130000</v>
      </c>
      <c r="H8" s="71">
        <v>130000</v>
      </c>
      <c r="I8" s="70"/>
      <c r="J8" s="71">
        <v>130000</v>
      </c>
      <c r="K8" s="70"/>
      <c r="L8" s="71">
        <v>130000</v>
      </c>
      <c r="M8" s="70"/>
      <c r="N8" s="71">
        <v>130000</v>
      </c>
      <c r="O8" s="70"/>
      <c r="P8" s="71">
        <v>130000</v>
      </c>
      <c r="Q8" s="69"/>
      <c r="R8" s="70"/>
      <c r="S8" s="71">
        <v>130000</v>
      </c>
      <c r="T8" s="70"/>
      <c r="U8" s="71">
        <v>130000</v>
      </c>
      <c r="V8" s="70"/>
      <c r="W8" s="71">
        <v>130000</v>
      </c>
      <c r="X8" s="69"/>
      <c r="Y8" s="70"/>
      <c r="Z8" s="71">
        <v>130000</v>
      </c>
      <c r="AA8" s="70"/>
      <c r="AB8" s="71">
        <v>130000</v>
      </c>
      <c r="AC8" s="70"/>
      <c r="AD8" s="12">
        <v>1560000</v>
      </c>
      <c r="AG8" s="4" t="s">
        <v>82</v>
      </c>
      <c r="AH8" s="4">
        <v>130000</v>
      </c>
    </row>
    <row r="9" spans="1:34" s="4" customFormat="1" ht="15" customHeight="1" x14ac:dyDescent="0.3">
      <c r="A9" s="68" t="s">
        <v>56</v>
      </c>
      <c r="B9" s="69"/>
      <c r="C9" s="70"/>
      <c r="D9" s="71">
        <v>40000</v>
      </c>
      <c r="E9" s="69"/>
      <c r="F9" s="70"/>
      <c r="G9" s="12">
        <v>40000</v>
      </c>
      <c r="H9" s="71">
        <v>40000</v>
      </c>
      <c r="I9" s="70"/>
      <c r="J9" s="71">
        <v>40000</v>
      </c>
      <c r="K9" s="70"/>
      <c r="L9" s="71">
        <v>40000</v>
      </c>
      <c r="M9" s="70"/>
      <c r="N9" s="71">
        <v>40000</v>
      </c>
      <c r="O9" s="70"/>
      <c r="P9" s="71">
        <v>40000</v>
      </c>
      <c r="Q9" s="69"/>
      <c r="R9" s="70"/>
      <c r="S9" s="71">
        <v>40000</v>
      </c>
      <c r="T9" s="70"/>
      <c r="U9" s="71">
        <v>40000</v>
      </c>
      <c r="V9" s="70"/>
      <c r="W9" s="71">
        <v>40000</v>
      </c>
      <c r="X9" s="69"/>
      <c r="Y9" s="70"/>
      <c r="Z9" s="71">
        <v>40000</v>
      </c>
      <c r="AA9" s="70"/>
      <c r="AB9" s="71">
        <v>40000</v>
      </c>
      <c r="AC9" s="70"/>
      <c r="AD9" s="12">
        <v>480000</v>
      </c>
      <c r="AG9" s="4" t="s">
        <v>83</v>
      </c>
      <c r="AH9" s="4">
        <v>60000</v>
      </c>
    </row>
    <row r="10" spans="1:34" ht="15" customHeight="1" x14ac:dyDescent="0.3">
      <c r="A10" s="68" t="s">
        <v>57</v>
      </c>
      <c r="B10" s="69"/>
      <c r="C10" s="70"/>
      <c r="D10" s="69"/>
      <c r="E10" s="69"/>
      <c r="F10" s="70"/>
      <c r="G10" s="13"/>
      <c r="H10" s="71">
        <v>521200</v>
      </c>
      <c r="I10" s="70"/>
      <c r="J10" s="69"/>
      <c r="K10" s="70"/>
      <c r="L10" s="71">
        <v>422100</v>
      </c>
      <c r="M10" s="70"/>
      <c r="N10" s="69"/>
      <c r="O10" s="70"/>
      <c r="P10" s="69"/>
      <c r="Q10" s="69"/>
      <c r="R10" s="70"/>
      <c r="S10" s="71">
        <v>422100</v>
      </c>
      <c r="T10" s="70"/>
      <c r="U10" s="69"/>
      <c r="V10" s="70"/>
      <c r="W10" s="69"/>
      <c r="X10" s="69"/>
      <c r="Y10" s="70"/>
      <c r="Z10" s="71">
        <v>422100</v>
      </c>
      <c r="AA10" s="70"/>
      <c r="AB10" s="69"/>
      <c r="AC10" s="70"/>
      <c r="AD10" s="37">
        <v>1787500</v>
      </c>
      <c r="AH10" s="83">
        <f>SUM(AH6:AH9)</f>
        <v>3655626.4114832534</v>
      </c>
    </row>
    <row r="11" spans="1:34" ht="15" customHeight="1" x14ac:dyDescent="0.3">
      <c r="A11" s="68" t="s">
        <v>58</v>
      </c>
      <c r="B11" s="69"/>
      <c r="C11" s="70"/>
      <c r="D11" s="71">
        <v>1007350</v>
      </c>
      <c r="E11" s="69"/>
      <c r="F11" s="70"/>
      <c r="G11" s="12">
        <v>1029750</v>
      </c>
      <c r="H11" s="71">
        <v>1029750</v>
      </c>
      <c r="I11" s="70"/>
      <c r="J11" s="71">
        <v>1029750</v>
      </c>
      <c r="K11" s="70"/>
      <c r="L11" s="71">
        <v>1029750</v>
      </c>
      <c r="M11" s="70"/>
      <c r="N11" s="71">
        <v>1029750</v>
      </c>
      <c r="O11" s="70"/>
      <c r="P11" s="71">
        <v>1029750</v>
      </c>
      <c r="Q11" s="69"/>
      <c r="R11" s="70"/>
      <c r="S11" s="71">
        <v>1029750</v>
      </c>
      <c r="T11" s="70"/>
      <c r="U11" s="71">
        <v>1029750</v>
      </c>
      <c r="V11" s="70"/>
      <c r="W11" s="71">
        <v>1029750</v>
      </c>
      <c r="X11" s="69"/>
      <c r="Y11" s="70"/>
      <c r="Z11" s="71">
        <v>1029750</v>
      </c>
      <c r="AA11" s="70"/>
      <c r="AB11" s="71">
        <v>1526030</v>
      </c>
      <c r="AC11" s="70"/>
      <c r="AD11" s="12">
        <v>12830880</v>
      </c>
      <c r="AH11">
        <f>AH10*13</f>
        <v>47523143.349282295</v>
      </c>
    </row>
    <row r="12" spans="1:34" ht="15" customHeight="1" x14ac:dyDescent="0.3">
      <c r="A12" s="68" t="s">
        <v>59</v>
      </c>
      <c r="B12" s="69"/>
      <c r="C12" s="70"/>
      <c r="D12" s="69"/>
      <c r="E12" s="69"/>
      <c r="F12" s="70"/>
      <c r="G12" s="13"/>
      <c r="H12" s="69"/>
      <c r="I12" s="70"/>
      <c r="J12" s="69"/>
      <c r="K12" s="70"/>
      <c r="L12" s="69"/>
      <c r="M12" s="70"/>
      <c r="N12" s="69"/>
      <c r="O12" s="70"/>
      <c r="P12" s="69"/>
      <c r="Q12" s="69"/>
      <c r="R12" s="70"/>
      <c r="S12" s="69"/>
      <c r="T12" s="70"/>
      <c r="U12" s="71">
        <v>1052670</v>
      </c>
      <c r="V12" s="70"/>
      <c r="W12" s="69"/>
      <c r="X12" s="69"/>
      <c r="Y12" s="70"/>
      <c r="Z12" s="69"/>
      <c r="AA12" s="70"/>
      <c r="AB12" s="69"/>
      <c r="AC12" s="70"/>
      <c r="AD12" s="12">
        <v>1052670</v>
      </c>
      <c r="AH12">
        <f>AH11/12/168</f>
        <v>23572.987772461456</v>
      </c>
    </row>
    <row r="13" spans="1:34" ht="15" customHeight="1" x14ac:dyDescent="0.3">
      <c r="A13" s="68" t="s">
        <v>60</v>
      </c>
      <c r="B13" s="69"/>
      <c r="C13" s="70"/>
      <c r="D13" s="71">
        <v>80000</v>
      </c>
      <c r="E13" s="69"/>
      <c r="F13" s="70"/>
      <c r="G13" s="12">
        <v>80000</v>
      </c>
      <c r="H13" s="71">
        <v>80000</v>
      </c>
      <c r="I13" s="70"/>
      <c r="J13" s="71">
        <v>80000</v>
      </c>
      <c r="K13" s="70"/>
      <c r="L13" s="71">
        <v>80000</v>
      </c>
      <c r="M13" s="70"/>
      <c r="N13" s="71">
        <v>80000</v>
      </c>
      <c r="O13" s="70"/>
      <c r="P13" s="71">
        <v>80000</v>
      </c>
      <c r="Q13" s="69"/>
      <c r="R13" s="70"/>
      <c r="S13" s="71">
        <v>80000</v>
      </c>
      <c r="T13" s="70"/>
      <c r="U13" s="71">
        <v>80000</v>
      </c>
      <c r="V13" s="70"/>
      <c r="W13" s="71">
        <v>80000</v>
      </c>
      <c r="X13" s="69"/>
      <c r="Y13" s="70"/>
      <c r="Z13" s="71">
        <v>80000</v>
      </c>
      <c r="AA13" s="70"/>
      <c r="AB13" s="71">
        <v>80000</v>
      </c>
      <c r="AC13" s="70"/>
      <c r="AD13" s="12">
        <v>960000</v>
      </c>
    </row>
    <row r="14" spans="1:34" ht="15" customHeight="1" x14ac:dyDescent="0.3">
      <c r="A14" s="68" t="s">
        <v>61</v>
      </c>
      <c r="B14" s="69"/>
      <c r="C14" s="70"/>
      <c r="D14" s="69"/>
      <c r="E14" s="69"/>
      <c r="F14" s="70"/>
      <c r="G14" s="13"/>
      <c r="H14" s="69"/>
      <c r="I14" s="70"/>
      <c r="J14" s="69"/>
      <c r="K14" s="70"/>
      <c r="L14" s="69"/>
      <c r="M14" s="70"/>
      <c r="N14" s="69"/>
      <c r="O14" s="70"/>
      <c r="P14" s="69"/>
      <c r="Q14" s="69"/>
      <c r="R14" s="70"/>
      <c r="S14" s="69"/>
      <c r="T14" s="70"/>
      <c r="U14" s="69"/>
      <c r="V14" s="70"/>
      <c r="W14" s="69"/>
      <c r="X14" s="69"/>
      <c r="Y14" s="70"/>
      <c r="Z14" s="69"/>
      <c r="AA14" s="70"/>
      <c r="AB14" s="71">
        <v>859000</v>
      </c>
      <c r="AC14" s="70"/>
      <c r="AD14" s="12">
        <v>859000</v>
      </c>
    </row>
    <row r="15" spans="1:34" ht="15" customHeight="1" x14ac:dyDescent="0.3">
      <c r="A15" s="68" t="s">
        <v>62</v>
      </c>
      <c r="B15" s="69"/>
      <c r="C15" s="70"/>
      <c r="D15" s="69"/>
      <c r="E15" s="69"/>
      <c r="F15" s="70"/>
      <c r="G15" s="13"/>
      <c r="H15" s="69"/>
      <c r="I15" s="70"/>
      <c r="J15" s="69"/>
      <c r="K15" s="70"/>
      <c r="L15" s="69"/>
      <c r="M15" s="70"/>
      <c r="N15" s="69"/>
      <c r="O15" s="70"/>
      <c r="P15" s="69"/>
      <c r="Q15" s="69"/>
      <c r="R15" s="70"/>
      <c r="S15" s="69"/>
      <c r="T15" s="70"/>
      <c r="U15" s="69"/>
      <c r="V15" s="70"/>
      <c r="W15" s="69"/>
      <c r="X15" s="69"/>
      <c r="Y15" s="70"/>
      <c r="Z15" s="69"/>
      <c r="AA15" s="70"/>
      <c r="AB15" s="71">
        <v>48000</v>
      </c>
      <c r="AC15" s="70"/>
      <c r="AD15" s="12">
        <v>48000</v>
      </c>
    </row>
    <row r="16" spans="1:34" ht="15" customHeight="1" x14ac:dyDescent="0.3">
      <c r="A16" s="68" t="s">
        <v>63</v>
      </c>
      <c r="B16" s="69"/>
      <c r="C16" s="70"/>
      <c r="D16" s="71">
        <v>120000</v>
      </c>
      <c r="E16" s="69"/>
      <c r="F16" s="70"/>
      <c r="G16" s="12">
        <v>120000</v>
      </c>
      <c r="H16" s="71">
        <v>120000</v>
      </c>
      <c r="I16" s="70"/>
      <c r="J16" s="71">
        <v>120330</v>
      </c>
      <c r="K16" s="70"/>
      <c r="L16" s="71">
        <v>120000</v>
      </c>
      <c r="M16" s="70"/>
      <c r="N16" s="71">
        <v>120000</v>
      </c>
      <c r="O16" s="70"/>
      <c r="P16" s="71">
        <v>120000</v>
      </c>
      <c r="Q16" s="69"/>
      <c r="R16" s="70"/>
      <c r="S16" s="71">
        <v>120000</v>
      </c>
      <c r="T16" s="70"/>
      <c r="U16" s="71">
        <v>120000</v>
      </c>
      <c r="V16" s="70"/>
      <c r="W16" s="71">
        <v>120000</v>
      </c>
      <c r="X16" s="69"/>
      <c r="Y16" s="70"/>
      <c r="Z16" s="71">
        <v>120000</v>
      </c>
      <c r="AA16" s="70"/>
      <c r="AB16" s="71">
        <v>120000</v>
      </c>
      <c r="AC16" s="70"/>
      <c r="AD16" s="12">
        <v>1440330</v>
      </c>
    </row>
    <row r="17" spans="1:32" ht="15" customHeight="1" x14ac:dyDescent="0.3">
      <c r="A17" s="74" t="s">
        <v>64</v>
      </c>
      <c r="B17" s="75"/>
      <c r="C17" s="76"/>
      <c r="D17" s="77">
        <v>3652330</v>
      </c>
      <c r="E17" s="75"/>
      <c r="F17" s="76"/>
      <c r="G17" s="14">
        <v>3666180</v>
      </c>
      <c r="H17" s="77">
        <v>4187380</v>
      </c>
      <c r="I17" s="76"/>
      <c r="J17" s="77">
        <v>3666510</v>
      </c>
      <c r="K17" s="76"/>
      <c r="L17" s="77">
        <v>4088280</v>
      </c>
      <c r="M17" s="76"/>
      <c r="N17" s="77">
        <v>3666180</v>
      </c>
      <c r="O17" s="76"/>
      <c r="P17" s="77">
        <v>3666180</v>
      </c>
      <c r="Q17" s="75"/>
      <c r="R17" s="76"/>
      <c r="S17" s="77">
        <v>4088280</v>
      </c>
      <c r="T17" s="76"/>
      <c r="U17" s="77">
        <v>4718850</v>
      </c>
      <c r="V17" s="76"/>
      <c r="W17" s="77">
        <v>3666180</v>
      </c>
      <c r="X17" s="75"/>
      <c r="Y17" s="76"/>
      <c r="Z17" s="77">
        <v>4088280</v>
      </c>
      <c r="AA17" s="76"/>
      <c r="AB17" s="77">
        <v>6164010</v>
      </c>
      <c r="AC17" s="76"/>
      <c r="AD17" s="27">
        <v>49318640</v>
      </c>
      <c r="AF17" s="36">
        <f>AD17-AD10</f>
        <v>47531140</v>
      </c>
    </row>
    <row r="18" spans="1:32" ht="15" customHeight="1" x14ac:dyDescent="0.3">
      <c r="A18" s="74" t="s">
        <v>65</v>
      </c>
      <c r="B18" s="75"/>
      <c r="C18" s="76"/>
      <c r="D18" s="77">
        <v>393160</v>
      </c>
      <c r="E18" s="75"/>
      <c r="F18" s="76"/>
      <c r="G18" s="14">
        <v>263050</v>
      </c>
      <c r="H18" s="77">
        <v>460660</v>
      </c>
      <c r="I18" s="76"/>
      <c r="J18" s="77">
        <v>682940</v>
      </c>
      <c r="K18" s="76"/>
      <c r="L18" s="77">
        <v>450890</v>
      </c>
      <c r="M18" s="76"/>
      <c r="N18" s="77">
        <v>419310</v>
      </c>
      <c r="O18" s="76"/>
      <c r="P18" s="77">
        <v>427730</v>
      </c>
      <c r="Q18" s="75"/>
      <c r="R18" s="76"/>
      <c r="S18" s="77">
        <v>476310</v>
      </c>
      <c r="T18" s="76"/>
      <c r="U18" s="77">
        <v>439630</v>
      </c>
      <c r="V18" s="76"/>
      <c r="W18" s="77">
        <v>467230</v>
      </c>
      <c r="X18" s="75"/>
      <c r="Y18" s="76"/>
      <c r="Z18" s="77">
        <v>480510</v>
      </c>
      <c r="AA18" s="76"/>
      <c r="AB18" s="77">
        <v>496940</v>
      </c>
      <c r="AC18" s="76"/>
      <c r="AD18" s="14">
        <v>5458360</v>
      </c>
    </row>
    <row r="19" spans="1:32" ht="15" customHeight="1" x14ac:dyDescent="0.3">
      <c r="A19" s="78" t="s">
        <v>66</v>
      </c>
      <c r="B19" s="79"/>
      <c r="C19" s="80"/>
      <c r="D19" s="81">
        <v>3259170</v>
      </c>
      <c r="E19" s="79"/>
      <c r="F19" s="80"/>
      <c r="G19" s="15">
        <v>3403130</v>
      </c>
      <c r="H19" s="81">
        <v>3726720</v>
      </c>
      <c r="I19" s="80"/>
      <c r="J19" s="81">
        <v>2983570</v>
      </c>
      <c r="K19" s="80"/>
      <c r="L19" s="81">
        <v>3637390</v>
      </c>
      <c r="M19" s="80"/>
      <c r="N19" s="81">
        <v>3246870</v>
      </c>
      <c r="O19" s="80"/>
      <c r="P19" s="81">
        <v>3238450</v>
      </c>
      <c r="Q19" s="79"/>
      <c r="R19" s="80"/>
      <c r="S19" s="81">
        <v>3611970</v>
      </c>
      <c r="T19" s="80"/>
      <c r="U19" s="81">
        <v>4279220</v>
      </c>
      <c r="V19" s="80"/>
      <c r="W19" s="81">
        <v>3198950</v>
      </c>
      <c r="X19" s="79"/>
      <c r="Y19" s="80"/>
      <c r="Z19" s="81">
        <v>3607770</v>
      </c>
      <c r="AA19" s="80"/>
      <c r="AB19" s="81">
        <v>5667070</v>
      </c>
      <c r="AC19" s="80"/>
      <c r="AD19" s="15">
        <v>43860280</v>
      </c>
    </row>
    <row r="20" spans="1:32" ht="15" customHeight="1" x14ac:dyDescent="0.3">
      <c r="A20" s="73" t="s">
        <v>39</v>
      </c>
      <c r="B20" s="72"/>
      <c r="C20" s="67"/>
      <c r="D20" s="66" t="s">
        <v>40</v>
      </c>
      <c r="E20" s="72"/>
      <c r="F20" s="67"/>
      <c r="G20" s="11" t="s">
        <v>41</v>
      </c>
      <c r="H20" s="66" t="s">
        <v>42</v>
      </c>
      <c r="I20" s="67"/>
      <c r="J20" s="66" t="s">
        <v>43</v>
      </c>
      <c r="K20" s="67"/>
      <c r="L20" s="66" t="s">
        <v>44</v>
      </c>
      <c r="M20" s="67"/>
      <c r="N20" s="66" t="s">
        <v>45</v>
      </c>
      <c r="O20" s="67"/>
      <c r="P20" s="66" t="s">
        <v>46</v>
      </c>
      <c r="Q20" s="72"/>
      <c r="R20" s="67"/>
      <c r="S20" s="66" t="s">
        <v>47</v>
      </c>
      <c r="T20" s="67"/>
      <c r="U20" s="66" t="s">
        <v>48</v>
      </c>
      <c r="V20" s="67"/>
      <c r="W20" s="66" t="s">
        <v>49</v>
      </c>
      <c r="X20" s="72"/>
      <c r="Y20" s="67"/>
      <c r="Z20" s="66" t="s">
        <v>50</v>
      </c>
      <c r="AA20" s="67"/>
      <c r="AB20" s="66" t="s">
        <v>51</v>
      </c>
      <c r="AC20" s="67"/>
      <c r="AD20" s="11" t="s">
        <v>52</v>
      </c>
      <c r="AF20" s="36"/>
    </row>
    <row r="21" spans="1:32" ht="15" customHeight="1" x14ac:dyDescent="0.3">
      <c r="A21" s="68" t="s">
        <v>23</v>
      </c>
      <c r="B21" s="69"/>
      <c r="C21" s="70"/>
      <c r="D21" s="71">
        <v>15</v>
      </c>
      <c r="E21" s="69"/>
      <c r="F21" s="70"/>
      <c r="G21" s="12">
        <v>15</v>
      </c>
      <c r="H21" s="71">
        <v>15</v>
      </c>
      <c r="I21" s="70"/>
      <c r="J21" s="71">
        <v>15</v>
      </c>
      <c r="K21" s="70"/>
      <c r="L21" s="71">
        <v>15</v>
      </c>
      <c r="M21" s="70"/>
      <c r="N21" s="71">
        <v>15</v>
      </c>
      <c r="O21" s="70"/>
      <c r="P21" s="71">
        <v>16</v>
      </c>
      <c r="Q21" s="69"/>
      <c r="R21" s="70"/>
      <c r="S21" s="71">
        <v>16</v>
      </c>
      <c r="T21" s="70"/>
      <c r="U21" s="71">
        <v>16</v>
      </c>
      <c r="V21" s="70"/>
      <c r="W21" s="71">
        <v>16</v>
      </c>
      <c r="X21" s="69"/>
      <c r="Y21" s="70"/>
      <c r="Z21" s="71">
        <v>16</v>
      </c>
      <c r="AA21" s="70"/>
      <c r="AB21" s="71">
        <v>16</v>
      </c>
      <c r="AC21" s="70"/>
      <c r="AD21" s="12">
        <v>186</v>
      </c>
    </row>
    <row r="22" spans="1:32" ht="15" customHeight="1" x14ac:dyDescent="0.3">
      <c r="A22" s="68" t="s">
        <v>53</v>
      </c>
      <c r="B22" s="69"/>
      <c r="C22" s="70"/>
      <c r="D22" s="71">
        <v>2059500</v>
      </c>
      <c r="E22" s="69"/>
      <c r="F22" s="70"/>
      <c r="G22" s="12">
        <v>2059500</v>
      </c>
      <c r="H22" s="71">
        <v>2059500</v>
      </c>
      <c r="I22" s="70"/>
      <c r="J22" s="71">
        <v>2059500</v>
      </c>
      <c r="K22" s="70"/>
      <c r="L22" s="71">
        <v>2059500</v>
      </c>
      <c r="M22" s="70"/>
      <c r="N22" s="71">
        <v>2059500</v>
      </c>
      <c r="O22" s="70"/>
      <c r="P22" s="71">
        <v>2106560</v>
      </c>
      <c r="Q22" s="69"/>
      <c r="R22" s="70"/>
      <c r="S22" s="71">
        <v>2106560</v>
      </c>
      <c r="T22" s="70"/>
      <c r="U22" s="71">
        <v>2106560</v>
      </c>
      <c r="V22" s="70"/>
      <c r="W22" s="71">
        <v>2106560</v>
      </c>
      <c r="X22" s="69"/>
      <c r="Y22" s="70"/>
      <c r="Z22" s="71">
        <v>2106560</v>
      </c>
      <c r="AA22" s="70"/>
      <c r="AB22" s="71">
        <v>3102740</v>
      </c>
      <c r="AC22" s="70"/>
      <c r="AD22" s="12">
        <v>25992540</v>
      </c>
    </row>
    <row r="23" spans="1:32" ht="15" customHeight="1" x14ac:dyDescent="0.3">
      <c r="A23" s="68" t="s">
        <v>54</v>
      </c>
      <c r="B23" s="69"/>
      <c r="C23" s="70"/>
      <c r="D23" s="71">
        <v>206930</v>
      </c>
      <c r="E23" s="69"/>
      <c r="F23" s="70"/>
      <c r="G23" s="12">
        <v>206930</v>
      </c>
      <c r="H23" s="71">
        <v>206930</v>
      </c>
      <c r="I23" s="70"/>
      <c r="J23" s="71">
        <v>206930</v>
      </c>
      <c r="K23" s="70"/>
      <c r="L23" s="71">
        <v>206930</v>
      </c>
      <c r="M23" s="70"/>
      <c r="N23" s="71">
        <v>206930</v>
      </c>
      <c r="O23" s="70"/>
      <c r="P23" s="71">
        <v>211660</v>
      </c>
      <c r="Q23" s="69"/>
      <c r="R23" s="70"/>
      <c r="S23" s="71">
        <v>151180</v>
      </c>
      <c r="T23" s="70"/>
      <c r="U23" s="71">
        <v>211660</v>
      </c>
      <c r="V23" s="70"/>
      <c r="W23" s="71">
        <v>211660</v>
      </c>
      <c r="X23" s="69"/>
      <c r="Y23" s="70"/>
      <c r="Z23" s="71">
        <v>211660</v>
      </c>
      <c r="AA23" s="70"/>
      <c r="AB23" s="71">
        <v>309410</v>
      </c>
      <c r="AC23" s="70"/>
      <c r="AD23" s="12">
        <v>2548810</v>
      </c>
    </row>
    <row r="24" spans="1:32" ht="15" customHeight="1" x14ac:dyDescent="0.3">
      <c r="A24" s="68" t="s">
        <v>55</v>
      </c>
      <c r="B24" s="69"/>
      <c r="C24" s="70"/>
      <c r="D24" s="71">
        <v>130000</v>
      </c>
      <c r="E24" s="69"/>
      <c r="F24" s="70"/>
      <c r="G24" s="12">
        <v>130000</v>
      </c>
      <c r="H24" s="71">
        <v>130000</v>
      </c>
      <c r="I24" s="70"/>
      <c r="J24" s="71">
        <v>130000</v>
      </c>
      <c r="K24" s="70"/>
      <c r="L24" s="71">
        <v>130000</v>
      </c>
      <c r="M24" s="70"/>
      <c r="N24" s="71">
        <v>130000</v>
      </c>
      <c r="O24" s="70"/>
      <c r="P24" s="71">
        <v>130000</v>
      </c>
      <c r="Q24" s="69"/>
      <c r="R24" s="70"/>
      <c r="S24" s="71">
        <v>130000</v>
      </c>
      <c r="T24" s="70"/>
      <c r="U24" s="71">
        <v>130000</v>
      </c>
      <c r="V24" s="70"/>
      <c r="W24" s="71">
        <v>130000</v>
      </c>
      <c r="X24" s="69"/>
      <c r="Y24" s="70"/>
      <c r="Z24" s="71">
        <v>130000</v>
      </c>
      <c r="AA24" s="70"/>
      <c r="AB24" s="71">
        <v>130000</v>
      </c>
      <c r="AC24" s="70"/>
      <c r="AD24" s="12">
        <v>1560000</v>
      </c>
    </row>
    <row r="25" spans="1:32" ht="15" customHeight="1" x14ac:dyDescent="0.3">
      <c r="A25" s="68" t="s">
        <v>56</v>
      </c>
      <c r="B25" s="69"/>
      <c r="C25" s="70"/>
      <c r="D25" s="71">
        <v>50000</v>
      </c>
      <c r="E25" s="69"/>
      <c r="F25" s="70"/>
      <c r="G25" s="12">
        <v>50000</v>
      </c>
      <c r="H25" s="71">
        <v>50000</v>
      </c>
      <c r="I25" s="70"/>
      <c r="J25" s="71">
        <v>50000</v>
      </c>
      <c r="K25" s="70"/>
      <c r="L25" s="71">
        <v>50000</v>
      </c>
      <c r="M25" s="70"/>
      <c r="N25" s="71">
        <v>50000</v>
      </c>
      <c r="O25" s="70"/>
      <c r="P25" s="71">
        <v>50000</v>
      </c>
      <c r="Q25" s="69"/>
      <c r="R25" s="70"/>
      <c r="S25" s="71">
        <v>50000</v>
      </c>
      <c r="T25" s="70"/>
      <c r="U25" s="71">
        <v>50000</v>
      </c>
      <c r="V25" s="70"/>
      <c r="W25" s="71">
        <v>50000</v>
      </c>
      <c r="X25" s="69"/>
      <c r="Y25" s="70"/>
      <c r="Z25" s="71">
        <v>50000</v>
      </c>
      <c r="AA25" s="70"/>
      <c r="AB25" s="71">
        <v>50000</v>
      </c>
      <c r="AC25" s="70"/>
      <c r="AD25" s="12">
        <v>600000</v>
      </c>
    </row>
    <row r="26" spans="1:32" ht="15" customHeight="1" x14ac:dyDescent="0.3">
      <c r="A26" s="68" t="s">
        <v>58</v>
      </c>
      <c r="B26" s="69"/>
      <c r="C26" s="70"/>
      <c r="D26" s="71">
        <v>1029750</v>
      </c>
      <c r="E26" s="69"/>
      <c r="F26" s="70"/>
      <c r="G26" s="12">
        <v>1029750</v>
      </c>
      <c r="H26" s="71">
        <v>1029750</v>
      </c>
      <c r="I26" s="70"/>
      <c r="J26" s="71">
        <v>1029750</v>
      </c>
      <c r="K26" s="70"/>
      <c r="L26" s="71">
        <v>1029750</v>
      </c>
      <c r="M26" s="70"/>
      <c r="N26" s="71">
        <v>1029750</v>
      </c>
      <c r="O26" s="70"/>
      <c r="P26" s="71">
        <v>1053280</v>
      </c>
      <c r="Q26" s="69"/>
      <c r="R26" s="70"/>
      <c r="S26" s="71">
        <v>1053280</v>
      </c>
      <c r="T26" s="70"/>
      <c r="U26" s="71">
        <v>1053280</v>
      </c>
      <c r="V26" s="70"/>
      <c r="W26" s="71">
        <v>1053280</v>
      </c>
      <c r="X26" s="69"/>
      <c r="Y26" s="70"/>
      <c r="Z26" s="71">
        <v>1053280</v>
      </c>
      <c r="AA26" s="70"/>
      <c r="AB26" s="71">
        <v>1551400</v>
      </c>
      <c r="AC26" s="70"/>
      <c r="AD26" s="12">
        <v>12996300</v>
      </c>
    </row>
    <row r="27" spans="1:32" ht="15" customHeight="1" x14ac:dyDescent="0.3">
      <c r="A27" s="68" t="s">
        <v>59</v>
      </c>
      <c r="B27" s="69"/>
      <c r="C27" s="70"/>
      <c r="D27" s="69"/>
      <c r="E27" s="69"/>
      <c r="F27" s="70"/>
      <c r="G27" s="13"/>
      <c r="H27" s="69"/>
      <c r="I27" s="70"/>
      <c r="J27" s="69"/>
      <c r="K27" s="70"/>
      <c r="L27" s="69"/>
      <c r="M27" s="70"/>
      <c r="N27" s="69"/>
      <c r="O27" s="70"/>
      <c r="P27" s="69"/>
      <c r="Q27" s="69"/>
      <c r="R27" s="70"/>
      <c r="S27" s="69"/>
      <c r="T27" s="70"/>
      <c r="U27" s="71">
        <v>1052670</v>
      </c>
      <c r="V27" s="70"/>
      <c r="W27" s="69"/>
      <c r="X27" s="69"/>
      <c r="Y27" s="70"/>
      <c r="Z27" s="69"/>
      <c r="AA27" s="70"/>
      <c r="AB27" s="69"/>
      <c r="AC27" s="70"/>
      <c r="AD27" s="12">
        <v>1052670</v>
      </c>
    </row>
    <row r="28" spans="1:32" ht="15" customHeight="1" x14ac:dyDescent="0.3">
      <c r="A28" s="68" t="s">
        <v>60</v>
      </c>
      <c r="B28" s="69"/>
      <c r="C28" s="70"/>
      <c r="D28" s="71">
        <v>60000</v>
      </c>
      <c r="E28" s="69"/>
      <c r="F28" s="70"/>
      <c r="G28" s="12">
        <v>60000</v>
      </c>
      <c r="H28" s="71">
        <v>60000</v>
      </c>
      <c r="I28" s="70"/>
      <c r="J28" s="71">
        <v>60000</v>
      </c>
      <c r="K28" s="70"/>
      <c r="L28" s="71">
        <v>60000</v>
      </c>
      <c r="M28" s="70"/>
      <c r="N28" s="71">
        <v>60000</v>
      </c>
      <c r="O28" s="70"/>
      <c r="P28" s="71">
        <v>60000</v>
      </c>
      <c r="Q28" s="69"/>
      <c r="R28" s="70"/>
      <c r="S28" s="71">
        <v>60000</v>
      </c>
      <c r="T28" s="70"/>
      <c r="U28" s="71">
        <v>60000</v>
      </c>
      <c r="V28" s="70"/>
      <c r="W28" s="71">
        <v>60000</v>
      </c>
      <c r="X28" s="69"/>
      <c r="Y28" s="70"/>
      <c r="Z28" s="71">
        <v>60000</v>
      </c>
      <c r="AA28" s="70"/>
      <c r="AB28" s="71">
        <v>60000</v>
      </c>
      <c r="AC28" s="70"/>
      <c r="AD28" s="12">
        <v>720000</v>
      </c>
    </row>
    <row r="29" spans="1:32" ht="15" customHeight="1" x14ac:dyDescent="0.3">
      <c r="A29" s="68" t="s">
        <v>67</v>
      </c>
      <c r="B29" s="69"/>
      <c r="C29" s="70"/>
      <c r="D29" s="71">
        <v>20000</v>
      </c>
      <c r="E29" s="69"/>
      <c r="F29" s="70"/>
      <c r="G29" s="12">
        <v>20000</v>
      </c>
      <c r="H29" s="71">
        <v>20000</v>
      </c>
      <c r="I29" s="70"/>
      <c r="J29" s="71">
        <v>20000</v>
      </c>
      <c r="K29" s="70"/>
      <c r="L29" s="71">
        <v>20000</v>
      </c>
      <c r="M29" s="70"/>
      <c r="N29" s="71">
        <v>20000</v>
      </c>
      <c r="O29" s="70"/>
      <c r="P29" s="71">
        <v>20000</v>
      </c>
      <c r="Q29" s="69"/>
      <c r="R29" s="70"/>
      <c r="S29" s="71">
        <v>20000</v>
      </c>
      <c r="T29" s="70"/>
      <c r="U29" s="71">
        <v>20000</v>
      </c>
      <c r="V29" s="70"/>
      <c r="W29" s="71">
        <v>20000</v>
      </c>
      <c r="X29" s="69"/>
      <c r="Y29" s="70"/>
      <c r="Z29" s="71">
        <v>20000</v>
      </c>
      <c r="AA29" s="70"/>
      <c r="AB29" s="71">
        <v>20000</v>
      </c>
      <c r="AC29" s="70"/>
      <c r="AD29" s="12">
        <v>240000</v>
      </c>
    </row>
    <row r="30" spans="1:32" ht="15" customHeight="1" x14ac:dyDescent="0.3">
      <c r="A30" s="68" t="s">
        <v>61</v>
      </c>
      <c r="B30" s="69"/>
      <c r="C30" s="70"/>
      <c r="D30" s="69"/>
      <c r="E30" s="69"/>
      <c r="F30" s="70"/>
      <c r="G30" s="13"/>
      <c r="H30" s="69"/>
      <c r="I30" s="70"/>
      <c r="J30" s="69"/>
      <c r="K30" s="70"/>
      <c r="L30" s="69"/>
      <c r="M30" s="70"/>
      <c r="N30" s="69"/>
      <c r="O30" s="70"/>
      <c r="P30" s="69"/>
      <c r="Q30" s="69"/>
      <c r="R30" s="70"/>
      <c r="S30" s="69"/>
      <c r="T30" s="70"/>
      <c r="U30" s="69"/>
      <c r="V30" s="70"/>
      <c r="W30" s="69"/>
      <c r="X30" s="69"/>
      <c r="Y30" s="70"/>
      <c r="Z30" s="69"/>
      <c r="AA30" s="70"/>
      <c r="AB30" s="71">
        <v>659000</v>
      </c>
      <c r="AC30" s="70"/>
      <c r="AD30" s="12">
        <v>659000</v>
      </c>
    </row>
    <row r="31" spans="1:32" ht="15" customHeight="1" x14ac:dyDescent="0.3">
      <c r="A31" s="68" t="s">
        <v>62</v>
      </c>
      <c r="B31" s="69"/>
      <c r="C31" s="70"/>
      <c r="D31" s="69"/>
      <c r="E31" s="69"/>
      <c r="F31" s="70"/>
      <c r="G31" s="13"/>
      <c r="H31" s="69"/>
      <c r="I31" s="70"/>
      <c r="J31" s="69"/>
      <c r="K31" s="70"/>
      <c r="L31" s="69"/>
      <c r="M31" s="70"/>
      <c r="N31" s="69"/>
      <c r="O31" s="70"/>
      <c r="P31" s="69"/>
      <c r="Q31" s="69"/>
      <c r="R31" s="70"/>
      <c r="S31" s="69"/>
      <c r="T31" s="70"/>
      <c r="U31" s="69"/>
      <c r="V31" s="70"/>
      <c r="W31" s="69"/>
      <c r="X31" s="69"/>
      <c r="Y31" s="70"/>
      <c r="Z31" s="69"/>
      <c r="AA31" s="70"/>
      <c r="AB31" s="71">
        <v>48000</v>
      </c>
      <c r="AC31" s="70"/>
      <c r="AD31" s="12">
        <v>48000</v>
      </c>
    </row>
    <row r="32" spans="1:32" ht="15" customHeight="1" x14ac:dyDescent="0.3">
      <c r="A32" s="68" t="s">
        <v>63</v>
      </c>
      <c r="B32" s="69"/>
      <c r="C32" s="70"/>
      <c r="D32" s="71">
        <v>120000</v>
      </c>
      <c r="E32" s="69"/>
      <c r="F32" s="70"/>
      <c r="G32" s="12">
        <v>120000</v>
      </c>
      <c r="H32" s="71">
        <v>120000</v>
      </c>
      <c r="I32" s="70"/>
      <c r="J32" s="71">
        <v>120330</v>
      </c>
      <c r="K32" s="70"/>
      <c r="L32" s="71">
        <v>120000</v>
      </c>
      <c r="M32" s="70"/>
      <c r="N32" s="71">
        <v>120000</v>
      </c>
      <c r="O32" s="70"/>
      <c r="P32" s="71">
        <v>120000</v>
      </c>
      <c r="Q32" s="69"/>
      <c r="R32" s="70"/>
      <c r="S32" s="71">
        <v>120000</v>
      </c>
      <c r="T32" s="70"/>
      <c r="U32" s="71">
        <v>120000</v>
      </c>
      <c r="V32" s="70"/>
      <c r="W32" s="71">
        <v>120000</v>
      </c>
      <c r="X32" s="69"/>
      <c r="Y32" s="70"/>
      <c r="Z32" s="71">
        <v>120000</v>
      </c>
      <c r="AA32" s="70"/>
      <c r="AB32" s="71">
        <v>120000</v>
      </c>
      <c r="AC32" s="70"/>
      <c r="AD32" s="12">
        <v>1440330</v>
      </c>
    </row>
    <row r="33" spans="1:30" ht="15" customHeight="1" x14ac:dyDescent="0.3">
      <c r="A33" s="74" t="s">
        <v>64</v>
      </c>
      <c r="B33" s="75"/>
      <c r="C33" s="76"/>
      <c r="D33" s="77">
        <v>3676180</v>
      </c>
      <c r="E33" s="75"/>
      <c r="F33" s="76"/>
      <c r="G33" s="14">
        <v>3676180</v>
      </c>
      <c r="H33" s="77">
        <v>3676180</v>
      </c>
      <c r="I33" s="76"/>
      <c r="J33" s="77">
        <v>3676510</v>
      </c>
      <c r="K33" s="76"/>
      <c r="L33" s="77">
        <v>3676180</v>
      </c>
      <c r="M33" s="76"/>
      <c r="N33" s="77">
        <v>3676180</v>
      </c>
      <c r="O33" s="76"/>
      <c r="P33" s="77">
        <v>3751500</v>
      </c>
      <c r="Q33" s="75"/>
      <c r="R33" s="76"/>
      <c r="S33" s="77">
        <v>3691020</v>
      </c>
      <c r="T33" s="76"/>
      <c r="U33" s="77">
        <v>4804170</v>
      </c>
      <c r="V33" s="76"/>
      <c r="W33" s="77">
        <v>3751500</v>
      </c>
      <c r="X33" s="75"/>
      <c r="Y33" s="76"/>
      <c r="Z33" s="77">
        <v>3751500</v>
      </c>
      <c r="AA33" s="76"/>
      <c r="AB33" s="77">
        <v>6050550</v>
      </c>
      <c r="AC33" s="76"/>
      <c r="AD33" s="27">
        <v>47857650</v>
      </c>
    </row>
    <row r="34" spans="1:30" ht="15" customHeight="1" x14ac:dyDescent="0.3">
      <c r="A34" s="74" t="s">
        <v>65</v>
      </c>
      <c r="B34" s="75"/>
      <c r="C34" s="76"/>
      <c r="D34" s="77">
        <v>461690</v>
      </c>
      <c r="E34" s="75"/>
      <c r="F34" s="76"/>
      <c r="G34" s="14">
        <v>-3290</v>
      </c>
      <c r="H34" s="77">
        <v>469290</v>
      </c>
      <c r="I34" s="76"/>
      <c r="J34" s="77">
        <v>733910</v>
      </c>
      <c r="K34" s="76"/>
      <c r="L34" s="77">
        <v>499550</v>
      </c>
      <c r="M34" s="76"/>
      <c r="N34" s="77">
        <v>490550</v>
      </c>
      <c r="O34" s="76"/>
      <c r="P34" s="77">
        <v>512980</v>
      </c>
      <c r="Q34" s="75"/>
      <c r="R34" s="76"/>
      <c r="S34" s="77">
        <v>503310</v>
      </c>
      <c r="T34" s="76"/>
      <c r="U34" s="77">
        <v>526480</v>
      </c>
      <c r="V34" s="76"/>
      <c r="W34" s="77">
        <v>556980</v>
      </c>
      <c r="X34" s="75"/>
      <c r="Y34" s="76"/>
      <c r="Z34" s="77">
        <v>499980</v>
      </c>
      <c r="AA34" s="76"/>
      <c r="AB34" s="77">
        <v>581470</v>
      </c>
      <c r="AC34" s="76"/>
      <c r="AD34" s="14">
        <v>5832900</v>
      </c>
    </row>
    <row r="35" spans="1:30" ht="15" customHeight="1" x14ac:dyDescent="0.3">
      <c r="A35" s="78" t="s">
        <v>66</v>
      </c>
      <c r="B35" s="79"/>
      <c r="C35" s="80"/>
      <c r="D35" s="81">
        <v>3214490</v>
      </c>
      <c r="E35" s="79"/>
      <c r="F35" s="80"/>
      <c r="G35" s="15">
        <v>3679470</v>
      </c>
      <c r="H35" s="81">
        <v>3206890</v>
      </c>
      <c r="I35" s="80"/>
      <c r="J35" s="81">
        <v>2942600</v>
      </c>
      <c r="K35" s="80"/>
      <c r="L35" s="81">
        <v>3176630</v>
      </c>
      <c r="M35" s="80"/>
      <c r="N35" s="81">
        <v>3185630</v>
      </c>
      <c r="O35" s="80"/>
      <c r="P35" s="81">
        <v>3238520</v>
      </c>
      <c r="Q35" s="79"/>
      <c r="R35" s="80"/>
      <c r="S35" s="81">
        <v>3187710</v>
      </c>
      <c r="T35" s="80"/>
      <c r="U35" s="81">
        <v>4277690</v>
      </c>
      <c r="V35" s="80"/>
      <c r="W35" s="81">
        <v>3194520</v>
      </c>
      <c r="X35" s="79"/>
      <c r="Y35" s="80"/>
      <c r="Z35" s="81">
        <v>3251520</v>
      </c>
      <c r="AA35" s="80"/>
      <c r="AB35" s="81">
        <v>5469080</v>
      </c>
      <c r="AC35" s="80"/>
      <c r="AD35" s="15">
        <v>42024750</v>
      </c>
    </row>
    <row r="36" spans="1:30" ht="15" customHeight="1" x14ac:dyDescent="0.3">
      <c r="A36" s="73" t="s">
        <v>39</v>
      </c>
      <c r="B36" s="72"/>
      <c r="C36" s="67"/>
      <c r="D36" s="66" t="s">
        <v>40</v>
      </c>
      <c r="E36" s="72"/>
      <c r="F36" s="67"/>
      <c r="G36" s="11" t="s">
        <v>41</v>
      </c>
      <c r="H36" s="66" t="s">
        <v>42</v>
      </c>
      <c r="I36" s="67"/>
      <c r="J36" s="66" t="s">
        <v>43</v>
      </c>
      <c r="K36" s="67"/>
      <c r="L36" s="66" t="s">
        <v>44</v>
      </c>
      <c r="M36" s="67"/>
      <c r="N36" s="66" t="s">
        <v>45</v>
      </c>
      <c r="O36" s="67"/>
      <c r="P36" s="66" t="s">
        <v>46</v>
      </c>
      <c r="Q36" s="72"/>
      <c r="R36" s="67"/>
      <c r="S36" s="66" t="s">
        <v>47</v>
      </c>
      <c r="T36" s="67"/>
      <c r="U36" s="66" t="s">
        <v>48</v>
      </c>
      <c r="V36" s="67"/>
      <c r="W36" s="66" t="s">
        <v>49</v>
      </c>
      <c r="X36" s="72"/>
      <c r="Y36" s="67"/>
      <c r="Z36" s="66" t="s">
        <v>50</v>
      </c>
      <c r="AA36" s="67"/>
      <c r="AB36" s="66" t="s">
        <v>51</v>
      </c>
      <c r="AC36" s="67"/>
      <c r="AD36" s="11" t="s">
        <v>52</v>
      </c>
    </row>
    <row r="37" spans="1:30" ht="15" customHeight="1" x14ac:dyDescent="0.3">
      <c r="A37" s="68" t="s">
        <v>23</v>
      </c>
      <c r="B37" s="69"/>
      <c r="C37" s="70"/>
      <c r="D37" s="71">
        <v>13</v>
      </c>
      <c r="E37" s="69"/>
      <c r="F37" s="70"/>
      <c r="G37" s="12">
        <v>13</v>
      </c>
      <c r="H37" s="71">
        <v>13</v>
      </c>
      <c r="I37" s="70"/>
      <c r="J37" s="71">
        <v>13</v>
      </c>
      <c r="K37" s="70"/>
      <c r="L37" s="71">
        <v>13</v>
      </c>
      <c r="M37" s="70"/>
      <c r="N37" s="71">
        <v>13</v>
      </c>
      <c r="O37" s="70"/>
      <c r="P37" s="71">
        <v>14</v>
      </c>
      <c r="Q37" s="69"/>
      <c r="R37" s="70"/>
      <c r="S37" s="71">
        <v>14</v>
      </c>
      <c r="T37" s="70"/>
      <c r="U37" s="71">
        <v>14</v>
      </c>
      <c r="V37" s="70"/>
      <c r="W37" s="71">
        <v>14</v>
      </c>
      <c r="X37" s="69"/>
      <c r="Y37" s="70"/>
      <c r="Z37" s="71">
        <v>14</v>
      </c>
      <c r="AA37" s="70"/>
      <c r="AB37" s="71">
        <v>14</v>
      </c>
      <c r="AC37" s="70"/>
      <c r="AD37" s="12">
        <v>162</v>
      </c>
    </row>
    <row r="38" spans="1:30" ht="15" customHeight="1" x14ac:dyDescent="0.3">
      <c r="A38" s="68" t="s">
        <v>53</v>
      </c>
      <c r="B38" s="69"/>
      <c r="C38" s="70"/>
      <c r="D38" s="71">
        <v>1970700</v>
      </c>
      <c r="E38" s="69"/>
      <c r="F38" s="70"/>
      <c r="G38" s="12">
        <v>1970700</v>
      </c>
      <c r="H38" s="71">
        <v>1970700</v>
      </c>
      <c r="I38" s="70"/>
      <c r="J38" s="71">
        <v>1970700</v>
      </c>
      <c r="K38" s="70"/>
      <c r="L38" s="71">
        <v>1970700</v>
      </c>
      <c r="M38" s="70"/>
      <c r="N38" s="71">
        <v>1970700</v>
      </c>
      <c r="O38" s="70"/>
      <c r="P38" s="71">
        <v>2014710</v>
      </c>
      <c r="Q38" s="69"/>
      <c r="R38" s="70"/>
      <c r="S38" s="71">
        <v>2014710</v>
      </c>
      <c r="T38" s="70"/>
      <c r="U38" s="71">
        <v>2014710</v>
      </c>
      <c r="V38" s="70"/>
      <c r="W38" s="71">
        <v>2014710</v>
      </c>
      <c r="X38" s="69"/>
      <c r="Y38" s="70"/>
      <c r="Z38" s="71">
        <v>2014710</v>
      </c>
      <c r="AA38" s="70"/>
      <c r="AB38" s="71">
        <v>2940570</v>
      </c>
      <c r="AC38" s="70"/>
      <c r="AD38" s="12">
        <v>24838320</v>
      </c>
    </row>
    <row r="39" spans="1:30" ht="15" customHeight="1" x14ac:dyDescent="0.3">
      <c r="A39" s="68" t="s">
        <v>54</v>
      </c>
      <c r="B39" s="69"/>
      <c r="C39" s="70"/>
      <c r="D39" s="71">
        <v>198010</v>
      </c>
      <c r="E39" s="69"/>
      <c r="F39" s="70"/>
      <c r="G39" s="12">
        <v>198010</v>
      </c>
      <c r="H39" s="71">
        <v>198010</v>
      </c>
      <c r="I39" s="70"/>
      <c r="J39" s="71">
        <v>198010</v>
      </c>
      <c r="K39" s="70"/>
      <c r="L39" s="71">
        <v>198010</v>
      </c>
      <c r="M39" s="70"/>
      <c r="N39" s="71">
        <v>198010</v>
      </c>
      <c r="O39" s="70"/>
      <c r="P39" s="71">
        <v>202430</v>
      </c>
      <c r="Q39" s="69"/>
      <c r="R39" s="70"/>
      <c r="S39" s="71">
        <v>202430</v>
      </c>
      <c r="T39" s="70"/>
      <c r="U39" s="71">
        <v>202430</v>
      </c>
      <c r="V39" s="70"/>
      <c r="W39" s="71">
        <v>202430</v>
      </c>
      <c r="X39" s="69"/>
      <c r="Y39" s="70"/>
      <c r="Z39" s="71">
        <v>202430</v>
      </c>
      <c r="AA39" s="70"/>
      <c r="AB39" s="71">
        <v>295490</v>
      </c>
      <c r="AC39" s="70"/>
      <c r="AD39" s="12">
        <v>2495700</v>
      </c>
    </row>
    <row r="40" spans="1:30" ht="15" customHeight="1" x14ac:dyDescent="0.3">
      <c r="A40" s="68" t="s">
        <v>55</v>
      </c>
      <c r="B40" s="69"/>
      <c r="C40" s="70"/>
      <c r="D40" s="71">
        <v>130000</v>
      </c>
      <c r="E40" s="69"/>
      <c r="F40" s="70"/>
      <c r="G40" s="12">
        <v>130000</v>
      </c>
      <c r="H40" s="71">
        <v>130000</v>
      </c>
      <c r="I40" s="70"/>
      <c r="J40" s="71">
        <v>130000</v>
      </c>
      <c r="K40" s="70"/>
      <c r="L40" s="71">
        <v>130000</v>
      </c>
      <c r="M40" s="70"/>
      <c r="N40" s="71">
        <v>130000</v>
      </c>
      <c r="O40" s="70"/>
      <c r="P40" s="71">
        <v>130000</v>
      </c>
      <c r="Q40" s="69"/>
      <c r="R40" s="70"/>
      <c r="S40" s="71">
        <v>130000</v>
      </c>
      <c r="T40" s="70"/>
      <c r="U40" s="71">
        <v>130000</v>
      </c>
      <c r="V40" s="70"/>
      <c r="W40" s="71">
        <v>130000</v>
      </c>
      <c r="X40" s="69"/>
      <c r="Y40" s="70"/>
      <c r="Z40" s="71">
        <v>130000</v>
      </c>
      <c r="AA40" s="70"/>
      <c r="AB40" s="71">
        <v>130000</v>
      </c>
      <c r="AC40" s="70"/>
      <c r="AD40" s="12">
        <v>1560000</v>
      </c>
    </row>
    <row r="41" spans="1:30" ht="15" customHeight="1" x14ac:dyDescent="0.3">
      <c r="A41" s="68" t="s">
        <v>56</v>
      </c>
      <c r="B41" s="69"/>
      <c r="C41" s="70"/>
      <c r="D41" s="71">
        <v>40000</v>
      </c>
      <c r="E41" s="69"/>
      <c r="F41" s="70"/>
      <c r="G41" s="12">
        <v>40000</v>
      </c>
      <c r="H41" s="71">
        <v>40000</v>
      </c>
      <c r="I41" s="70"/>
      <c r="J41" s="71">
        <v>40000</v>
      </c>
      <c r="K41" s="70"/>
      <c r="L41" s="71">
        <v>40000</v>
      </c>
      <c r="M41" s="70"/>
      <c r="N41" s="71">
        <v>40000</v>
      </c>
      <c r="O41" s="70"/>
      <c r="P41" s="71">
        <v>40000</v>
      </c>
      <c r="Q41" s="69"/>
      <c r="R41" s="70"/>
      <c r="S41" s="71">
        <v>40000</v>
      </c>
      <c r="T41" s="70"/>
      <c r="U41" s="71">
        <v>40000</v>
      </c>
      <c r="V41" s="70"/>
      <c r="W41" s="71">
        <v>40000</v>
      </c>
      <c r="X41" s="69"/>
      <c r="Y41" s="70"/>
      <c r="Z41" s="71">
        <v>40000</v>
      </c>
      <c r="AA41" s="70"/>
      <c r="AB41" s="71">
        <v>40000</v>
      </c>
      <c r="AC41" s="70"/>
      <c r="AD41" s="12">
        <v>480000</v>
      </c>
    </row>
    <row r="42" spans="1:30" ht="15" customHeight="1" x14ac:dyDescent="0.3">
      <c r="A42" s="68" t="s">
        <v>58</v>
      </c>
      <c r="B42" s="69"/>
      <c r="C42" s="70"/>
      <c r="D42" s="71">
        <v>985350</v>
      </c>
      <c r="E42" s="69"/>
      <c r="F42" s="70"/>
      <c r="G42" s="12">
        <v>985350</v>
      </c>
      <c r="H42" s="71">
        <v>985350</v>
      </c>
      <c r="I42" s="70"/>
      <c r="J42" s="71">
        <v>985350</v>
      </c>
      <c r="K42" s="70"/>
      <c r="L42" s="71">
        <v>985350</v>
      </c>
      <c r="M42" s="70"/>
      <c r="N42" s="71">
        <v>985350</v>
      </c>
      <c r="O42" s="70"/>
      <c r="P42" s="71">
        <v>1007350</v>
      </c>
      <c r="Q42" s="69"/>
      <c r="R42" s="70"/>
      <c r="S42" s="71">
        <v>1007350</v>
      </c>
      <c r="T42" s="70"/>
      <c r="U42" s="71">
        <v>1007350</v>
      </c>
      <c r="V42" s="70"/>
      <c r="W42" s="71">
        <v>1007350</v>
      </c>
      <c r="X42" s="69"/>
      <c r="Y42" s="70"/>
      <c r="Z42" s="71">
        <v>1007350</v>
      </c>
      <c r="AA42" s="70"/>
      <c r="AB42" s="71">
        <v>1470310</v>
      </c>
      <c r="AC42" s="70"/>
      <c r="AD42" s="12">
        <v>12419160</v>
      </c>
    </row>
    <row r="43" spans="1:30" ht="15" customHeight="1" x14ac:dyDescent="0.3">
      <c r="A43" s="68" t="s">
        <v>59</v>
      </c>
      <c r="B43" s="69"/>
      <c r="C43" s="70"/>
      <c r="D43" s="69"/>
      <c r="E43" s="69"/>
      <c r="F43" s="70"/>
      <c r="G43" s="13"/>
      <c r="H43" s="69"/>
      <c r="I43" s="70"/>
      <c r="J43" s="69"/>
      <c r="K43" s="70"/>
      <c r="L43" s="69"/>
      <c r="M43" s="70"/>
      <c r="N43" s="69"/>
      <c r="O43" s="70"/>
      <c r="P43" s="69"/>
      <c r="Q43" s="69"/>
      <c r="R43" s="70"/>
      <c r="S43" s="69"/>
      <c r="T43" s="70"/>
      <c r="U43" s="71">
        <v>1052670</v>
      </c>
      <c r="V43" s="70"/>
      <c r="W43" s="69"/>
      <c r="X43" s="69"/>
      <c r="Y43" s="70"/>
      <c r="Z43" s="69"/>
      <c r="AA43" s="70"/>
      <c r="AB43" s="69"/>
      <c r="AC43" s="70"/>
      <c r="AD43" s="12">
        <v>1052670</v>
      </c>
    </row>
    <row r="44" spans="1:30" ht="15" customHeight="1" x14ac:dyDescent="0.3">
      <c r="A44" s="68" t="s">
        <v>60</v>
      </c>
      <c r="B44" s="69"/>
      <c r="C44" s="70"/>
      <c r="D44" s="71">
        <v>40000</v>
      </c>
      <c r="E44" s="69"/>
      <c r="F44" s="70"/>
      <c r="G44" s="12">
        <v>40000</v>
      </c>
      <c r="H44" s="71">
        <v>40000</v>
      </c>
      <c r="I44" s="70"/>
      <c r="J44" s="71">
        <v>40000</v>
      </c>
      <c r="K44" s="70"/>
      <c r="L44" s="71">
        <v>40000</v>
      </c>
      <c r="M44" s="70"/>
      <c r="N44" s="71">
        <v>40000</v>
      </c>
      <c r="O44" s="70"/>
      <c r="P44" s="71">
        <v>40000</v>
      </c>
      <c r="Q44" s="69"/>
      <c r="R44" s="70"/>
      <c r="S44" s="71">
        <v>40000</v>
      </c>
      <c r="T44" s="70"/>
      <c r="U44" s="71">
        <v>40000</v>
      </c>
      <c r="V44" s="70"/>
      <c r="W44" s="71">
        <v>40000</v>
      </c>
      <c r="X44" s="69"/>
      <c r="Y44" s="70"/>
      <c r="Z44" s="71">
        <v>60000</v>
      </c>
      <c r="AA44" s="70"/>
      <c r="AB44" s="71">
        <v>60000</v>
      </c>
      <c r="AC44" s="70"/>
      <c r="AD44" s="12">
        <v>520000</v>
      </c>
    </row>
    <row r="45" spans="1:30" ht="15" customHeight="1" x14ac:dyDescent="0.3">
      <c r="A45" s="68" t="s">
        <v>67</v>
      </c>
      <c r="B45" s="69"/>
      <c r="C45" s="70"/>
      <c r="D45" s="71">
        <v>20000</v>
      </c>
      <c r="E45" s="69"/>
      <c r="F45" s="70"/>
      <c r="G45" s="12">
        <v>20000</v>
      </c>
      <c r="H45" s="71">
        <v>20000</v>
      </c>
      <c r="I45" s="70"/>
      <c r="J45" s="71">
        <v>20000</v>
      </c>
      <c r="K45" s="70"/>
      <c r="L45" s="71">
        <v>20000</v>
      </c>
      <c r="M45" s="70"/>
      <c r="N45" s="71">
        <v>20000</v>
      </c>
      <c r="O45" s="70"/>
      <c r="P45" s="71">
        <v>20000</v>
      </c>
      <c r="Q45" s="69"/>
      <c r="R45" s="70"/>
      <c r="S45" s="71">
        <v>20000</v>
      </c>
      <c r="T45" s="70"/>
      <c r="U45" s="71">
        <v>20000</v>
      </c>
      <c r="V45" s="70"/>
      <c r="W45" s="71">
        <v>20000</v>
      </c>
      <c r="X45" s="69"/>
      <c r="Y45" s="70"/>
      <c r="Z45" s="69"/>
      <c r="AA45" s="70"/>
      <c r="AB45" s="69"/>
      <c r="AC45" s="70"/>
      <c r="AD45" s="12">
        <v>200000</v>
      </c>
    </row>
    <row r="46" spans="1:30" ht="15" customHeight="1" x14ac:dyDescent="0.3">
      <c r="A46" s="68" t="s">
        <v>61</v>
      </c>
      <c r="B46" s="69"/>
      <c r="C46" s="70"/>
      <c r="D46" s="69"/>
      <c r="E46" s="69"/>
      <c r="F46" s="70"/>
      <c r="G46" s="13"/>
      <c r="H46" s="69"/>
      <c r="I46" s="70"/>
      <c r="J46" s="69"/>
      <c r="K46" s="70"/>
      <c r="L46" s="69"/>
      <c r="M46" s="70"/>
      <c r="N46" s="69"/>
      <c r="O46" s="70"/>
      <c r="P46" s="69"/>
      <c r="Q46" s="69"/>
      <c r="R46" s="70"/>
      <c r="S46" s="69"/>
      <c r="T46" s="70"/>
      <c r="U46" s="69"/>
      <c r="V46" s="70"/>
      <c r="W46" s="69"/>
      <c r="X46" s="69"/>
      <c r="Y46" s="70"/>
      <c r="Z46" s="69"/>
      <c r="AA46" s="70"/>
      <c r="AB46" s="71">
        <v>659000</v>
      </c>
      <c r="AC46" s="70"/>
      <c r="AD46" s="12">
        <v>659000</v>
      </c>
    </row>
    <row r="47" spans="1:30" ht="15" customHeight="1" x14ac:dyDescent="0.3">
      <c r="A47" s="68" t="s">
        <v>62</v>
      </c>
      <c r="B47" s="69"/>
      <c r="C47" s="70"/>
      <c r="D47" s="69"/>
      <c r="E47" s="69"/>
      <c r="F47" s="70"/>
      <c r="G47" s="13"/>
      <c r="H47" s="69"/>
      <c r="I47" s="70"/>
      <c r="J47" s="69"/>
      <c r="K47" s="70"/>
      <c r="L47" s="69"/>
      <c r="M47" s="70"/>
      <c r="N47" s="69"/>
      <c r="O47" s="70"/>
      <c r="P47" s="69"/>
      <c r="Q47" s="69"/>
      <c r="R47" s="70"/>
      <c r="S47" s="69"/>
      <c r="T47" s="70"/>
      <c r="U47" s="69"/>
      <c r="V47" s="70"/>
      <c r="W47" s="69"/>
      <c r="X47" s="69"/>
      <c r="Y47" s="70"/>
      <c r="Z47" s="69"/>
      <c r="AA47" s="70"/>
      <c r="AB47" s="71">
        <v>48000</v>
      </c>
      <c r="AC47" s="70"/>
      <c r="AD47" s="12">
        <v>48000</v>
      </c>
    </row>
    <row r="48" spans="1:30" ht="15" customHeight="1" x14ac:dyDescent="0.3">
      <c r="A48" s="68" t="s">
        <v>68</v>
      </c>
      <c r="B48" s="69"/>
      <c r="C48" s="70"/>
      <c r="D48" s="69"/>
      <c r="E48" s="69"/>
      <c r="F48" s="70"/>
      <c r="G48" s="13"/>
      <c r="H48" s="69"/>
      <c r="I48" s="70"/>
      <c r="J48" s="69"/>
      <c r="K48" s="70"/>
      <c r="L48" s="69"/>
      <c r="M48" s="70"/>
      <c r="N48" s="69"/>
      <c r="O48" s="70"/>
      <c r="P48" s="69"/>
      <c r="Q48" s="69"/>
      <c r="R48" s="70"/>
      <c r="S48" s="69"/>
      <c r="T48" s="70"/>
      <c r="U48" s="69"/>
      <c r="V48" s="70"/>
      <c r="W48" s="69"/>
      <c r="X48" s="69"/>
      <c r="Y48" s="70"/>
      <c r="Z48" s="69"/>
      <c r="AA48" s="70"/>
      <c r="AB48" s="71">
        <v>65070</v>
      </c>
      <c r="AC48" s="70"/>
      <c r="AD48" s="12">
        <v>65070</v>
      </c>
    </row>
    <row r="49" spans="1:30" ht="15" customHeight="1" x14ac:dyDescent="0.3">
      <c r="A49" s="68" t="s">
        <v>63</v>
      </c>
      <c r="B49" s="69"/>
      <c r="C49" s="70"/>
      <c r="D49" s="71">
        <v>120000</v>
      </c>
      <c r="E49" s="69"/>
      <c r="F49" s="70"/>
      <c r="G49" s="12">
        <v>120000</v>
      </c>
      <c r="H49" s="71">
        <v>120000</v>
      </c>
      <c r="I49" s="70"/>
      <c r="J49" s="71">
        <v>120000</v>
      </c>
      <c r="K49" s="70"/>
      <c r="L49" s="71">
        <v>120000</v>
      </c>
      <c r="M49" s="70"/>
      <c r="N49" s="71">
        <v>120000</v>
      </c>
      <c r="O49" s="70"/>
      <c r="P49" s="71">
        <v>120000</v>
      </c>
      <c r="Q49" s="69"/>
      <c r="R49" s="70"/>
      <c r="S49" s="71">
        <v>120000</v>
      </c>
      <c r="T49" s="70"/>
      <c r="U49" s="71">
        <v>120000</v>
      </c>
      <c r="V49" s="70"/>
      <c r="W49" s="71">
        <v>120000</v>
      </c>
      <c r="X49" s="69"/>
      <c r="Y49" s="70"/>
      <c r="Z49" s="71">
        <v>120000</v>
      </c>
      <c r="AA49" s="70"/>
      <c r="AB49" s="71">
        <v>120000</v>
      </c>
      <c r="AC49" s="70"/>
      <c r="AD49" s="12">
        <v>1440000</v>
      </c>
    </row>
    <row r="50" spans="1:30" ht="15" customHeight="1" x14ac:dyDescent="0.3">
      <c r="A50" s="74" t="s">
        <v>64</v>
      </c>
      <c r="B50" s="75"/>
      <c r="C50" s="76"/>
      <c r="D50" s="77">
        <v>3504060</v>
      </c>
      <c r="E50" s="75"/>
      <c r="F50" s="76"/>
      <c r="G50" s="14">
        <v>3504060</v>
      </c>
      <c r="H50" s="77">
        <v>3504060</v>
      </c>
      <c r="I50" s="76"/>
      <c r="J50" s="77">
        <v>3504060</v>
      </c>
      <c r="K50" s="76"/>
      <c r="L50" s="77">
        <v>3504060</v>
      </c>
      <c r="M50" s="76"/>
      <c r="N50" s="77">
        <v>3504060</v>
      </c>
      <c r="O50" s="76"/>
      <c r="P50" s="77">
        <v>3574490</v>
      </c>
      <c r="Q50" s="75"/>
      <c r="R50" s="76"/>
      <c r="S50" s="77">
        <v>3574490</v>
      </c>
      <c r="T50" s="76"/>
      <c r="U50" s="77">
        <v>4627160</v>
      </c>
      <c r="V50" s="76"/>
      <c r="W50" s="77">
        <v>3574490</v>
      </c>
      <c r="X50" s="75"/>
      <c r="Y50" s="76"/>
      <c r="Z50" s="77">
        <v>3574490</v>
      </c>
      <c r="AA50" s="76"/>
      <c r="AB50" s="77">
        <v>5828440</v>
      </c>
      <c r="AC50" s="76"/>
      <c r="AD50" s="27">
        <v>45777920</v>
      </c>
    </row>
    <row r="51" spans="1:30" ht="15" customHeight="1" x14ac:dyDescent="0.3">
      <c r="A51" s="74" t="s">
        <v>65</v>
      </c>
      <c r="B51" s="75"/>
      <c r="C51" s="76"/>
      <c r="D51" s="77">
        <v>392050</v>
      </c>
      <c r="E51" s="75"/>
      <c r="F51" s="76"/>
      <c r="G51" s="14">
        <v>-208480</v>
      </c>
      <c r="H51" s="77">
        <v>393650</v>
      </c>
      <c r="I51" s="76"/>
      <c r="J51" s="77">
        <v>709280</v>
      </c>
      <c r="K51" s="76"/>
      <c r="L51" s="77">
        <v>422590</v>
      </c>
      <c r="M51" s="76"/>
      <c r="N51" s="77">
        <v>418090</v>
      </c>
      <c r="O51" s="76"/>
      <c r="P51" s="77">
        <v>435380</v>
      </c>
      <c r="Q51" s="75"/>
      <c r="R51" s="76"/>
      <c r="S51" s="77">
        <v>475880</v>
      </c>
      <c r="T51" s="76"/>
      <c r="U51" s="77">
        <v>609780</v>
      </c>
      <c r="V51" s="76"/>
      <c r="W51" s="77">
        <v>492380</v>
      </c>
      <c r="X51" s="75"/>
      <c r="Y51" s="76"/>
      <c r="Z51" s="77">
        <v>444270</v>
      </c>
      <c r="AA51" s="76"/>
      <c r="AB51" s="77">
        <v>517330</v>
      </c>
      <c r="AC51" s="76"/>
      <c r="AD51" s="14">
        <v>5102200</v>
      </c>
    </row>
    <row r="52" spans="1:30" ht="15" customHeight="1" x14ac:dyDescent="0.3">
      <c r="A52" s="78" t="s">
        <v>66</v>
      </c>
      <c r="B52" s="79"/>
      <c r="C52" s="80"/>
      <c r="D52" s="81">
        <v>3112010</v>
      </c>
      <c r="E52" s="79"/>
      <c r="F52" s="80"/>
      <c r="G52" s="15">
        <v>3712540</v>
      </c>
      <c r="H52" s="81">
        <v>3110410</v>
      </c>
      <c r="I52" s="80"/>
      <c r="J52" s="81">
        <v>2794780</v>
      </c>
      <c r="K52" s="80"/>
      <c r="L52" s="81">
        <v>3081470</v>
      </c>
      <c r="M52" s="80"/>
      <c r="N52" s="81">
        <v>3085970</v>
      </c>
      <c r="O52" s="80"/>
      <c r="P52" s="81">
        <v>3139110</v>
      </c>
      <c r="Q52" s="79"/>
      <c r="R52" s="80"/>
      <c r="S52" s="81">
        <v>3098610</v>
      </c>
      <c r="T52" s="80"/>
      <c r="U52" s="81">
        <v>4017380</v>
      </c>
      <c r="V52" s="80"/>
      <c r="W52" s="81">
        <v>3082110</v>
      </c>
      <c r="X52" s="79"/>
      <c r="Y52" s="80"/>
      <c r="Z52" s="81">
        <v>3130220</v>
      </c>
      <c r="AA52" s="80"/>
      <c r="AB52" s="81">
        <v>5311110</v>
      </c>
      <c r="AC52" s="80"/>
      <c r="AD52" s="15">
        <v>40675720</v>
      </c>
    </row>
    <row r="53" spans="1:30" ht="15" customHeight="1" x14ac:dyDescent="0.3">
      <c r="A53" s="73" t="s">
        <v>39</v>
      </c>
      <c r="B53" s="72"/>
      <c r="C53" s="67"/>
      <c r="D53" s="66" t="s">
        <v>40</v>
      </c>
      <c r="E53" s="72"/>
      <c r="F53" s="67"/>
      <c r="G53" s="11" t="s">
        <v>41</v>
      </c>
      <c r="H53" s="66" t="s">
        <v>42</v>
      </c>
      <c r="I53" s="67"/>
      <c r="J53" s="66" t="s">
        <v>43</v>
      </c>
      <c r="K53" s="67"/>
      <c r="L53" s="66" t="s">
        <v>44</v>
      </c>
      <c r="M53" s="67"/>
      <c r="N53" s="66" t="s">
        <v>45</v>
      </c>
      <c r="O53" s="67"/>
      <c r="P53" s="66" t="s">
        <v>46</v>
      </c>
      <c r="Q53" s="72"/>
      <c r="R53" s="67"/>
      <c r="S53" s="66" t="s">
        <v>47</v>
      </c>
      <c r="T53" s="67"/>
      <c r="U53" s="66" t="s">
        <v>48</v>
      </c>
      <c r="V53" s="67"/>
      <c r="W53" s="66" t="s">
        <v>49</v>
      </c>
      <c r="X53" s="72"/>
      <c r="Y53" s="67"/>
      <c r="Z53" s="66" t="s">
        <v>50</v>
      </c>
      <c r="AA53" s="67"/>
      <c r="AB53" s="66" t="s">
        <v>51</v>
      </c>
      <c r="AC53" s="67"/>
      <c r="AD53" s="11" t="s">
        <v>52</v>
      </c>
    </row>
    <row r="54" spans="1:30" ht="15" customHeight="1" x14ac:dyDescent="0.3">
      <c r="A54" s="68" t="s">
        <v>23</v>
      </c>
      <c r="B54" s="69"/>
      <c r="C54" s="70"/>
      <c r="D54" s="71">
        <v>12</v>
      </c>
      <c r="E54" s="69"/>
      <c r="F54" s="70"/>
      <c r="G54" s="12">
        <v>12</v>
      </c>
      <c r="H54" s="71">
        <v>12</v>
      </c>
      <c r="I54" s="70"/>
      <c r="J54" s="71">
        <v>12</v>
      </c>
      <c r="K54" s="70"/>
      <c r="L54" s="71">
        <v>12</v>
      </c>
      <c r="M54" s="70"/>
      <c r="N54" s="71">
        <v>12</v>
      </c>
      <c r="O54" s="70"/>
      <c r="P54" s="71">
        <v>12</v>
      </c>
      <c r="Q54" s="69"/>
      <c r="R54" s="70"/>
      <c r="S54" s="71">
        <v>12</v>
      </c>
      <c r="T54" s="70"/>
      <c r="U54" s="71">
        <v>13</v>
      </c>
      <c r="V54" s="70"/>
      <c r="W54" s="71">
        <v>13</v>
      </c>
      <c r="X54" s="69"/>
      <c r="Y54" s="70"/>
      <c r="Z54" s="71">
        <v>13</v>
      </c>
      <c r="AA54" s="70"/>
      <c r="AB54" s="71">
        <v>13</v>
      </c>
      <c r="AC54" s="70"/>
      <c r="AD54" s="12">
        <v>148</v>
      </c>
    </row>
    <row r="55" spans="1:30" ht="15" customHeight="1" x14ac:dyDescent="0.3">
      <c r="A55" s="68" t="s">
        <v>53</v>
      </c>
      <c r="B55" s="69"/>
      <c r="C55" s="70"/>
      <c r="D55" s="71">
        <v>1921650</v>
      </c>
      <c r="E55" s="69"/>
      <c r="F55" s="70"/>
      <c r="G55" s="12">
        <v>1921650</v>
      </c>
      <c r="H55" s="71">
        <v>1921650</v>
      </c>
      <c r="I55" s="70"/>
      <c r="J55" s="71">
        <v>1921650</v>
      </c>
      <c r="K55" s="70"/>
      <c r="L55" s="71">
        <v>1921650</v>
      </c>
      <c r="M55" s="70"/>
      <c r="N55" s="71">
        <v>1921650</v>
      </c>
      <c r="O55" s="70"/>
      <c r="P55" s="71">
        <v>1921650</v>
      </c>
      <c r="Q55" s="69"/>
      <c r="R55" s="70"/>
      <c r="S55" s="71">
        <v>1921650</v>
      </c>
      <c r="T55" s="70"/>
      <c r="U55" s="71">
        <v>1970700</v>
      </c>
      <c r="V55" s="70"/>
      <c r="W55" s="71">
        <v>1970700</v>
      </c>
      <c r="X55" s="69"/>
      <c r="Y55" s="70"/>
      <c r="Z55" s="71">
        <v>1970700</v>
      </c>
      <c r="AA55" s="70"/>
      <c r="AB55" s="71">
        <v>2861020</v>
      </c>
      <c r="AC55" s="70"/>
      <c r="AD55" s="12">
        <v>24146320</v>
      </c>
    </row>
    <row r="56" spans="1:30" ht="15" customHeight="1" x14ac:dyDescent="0.3">
      <c r="A56" s="68" t="s">
        <v>54</v>
      </c>
      <c r="B56" s="69"/>
      <c r="C56" s="70"/>
      <c r="D56" s="71">
        <v>193080</v>
      </c>
      <c r="E56" s="69"/>
      <c r="F56" s="70"/>
      <c r="G56" s="12">
        <v>193080</v>
      </c>
      <c r="H56" s="71">
        <v>193080</v>
      </c>
      <c r="I56" s="70"/>
      <c r="J56" s="71">
        <v>193080</v>
      </c>
      <c r="K56" s="70"/>
      <c r="L56" s="71">
        <v>193080</v>
      </c>
      <c r="M56" s="70"/>
      <c r="N56" s="71">
        <v>193080</v>
      </c>
      <c r="O56" s="70"/>
      <c r="P56" s="71">
        <v>193080</v>
      </c>
      <c r="Q56" s="69"/>
      <c r="R56" s="70"/>
      <c r="S56" s="71">
        <v>193080</v>
      </c>
      <c r="T56" s="70"/>
      <c r="U56" s="71">
        <v>198010</v>
      </c>
      <c r="V56" s="70"/>
      <c r="W56" s="71">
        <v>198010</v>
      </c>
      <c r="X56" s="69"/>
      <c r="Y56" s="70"/>
      <c r="Z56" s="71">
        <v>198010</v>
      </c>
      <c r="AA56" s="70"/>
      <c r="AB56" s="71">
        <v>287530</v>
      </c>
      <c r="AC56" s="70"/>
      <c r="AD56" s="12">
        <v>2426200</v>
      </c>
    </row>
    <row r="57" spans="1:30" ht="15" customHeight="1" x14ac:dyDescent="0.3">
      <c r="A57" s="68" t="s">
        <v>55</v>
      </c>
      <c r="B57" s="69"/>
      <c r="C57" s="70"/>
      <c r="D57" s="71">
        <v>130000</v>
      </c>
      <c r="E57" s="69"/>
      <c r="F57" s="70"/>
      <c r="G57" s="12">
        <v>130000</v>
      </c>
      <c r="H57" s="71">
        <v>130000</v>
      </c>
      <c r="I57" s="70"/>
      <c r="J57" s="71">
        <v>130000</v>
      </c>
      <c r="K57" s="70"/>
      <c r="L57" s="71">
        <v>130000</v>
      </c>
      <c r="M57" s="70"/>
      <c r="N57" s="71">
        <v>130000</v>
      </c>
      <c r="O57" s="70"/>
      <c r="P57" s="71">
        <v>130000</v>
      </c>
      <c r="Q57" s="69"/>
      <c r="R57" s="70"/>
      <c r="S57" s="71">
        <v>130000</v>
      </c>
      <c r="T57" s="70"/>
      <c r="U57" s="71">
        <v>130000</v>
      </c>
      <c r="V57" s="70"/>
      <c r="W57" s="71">
        <v>130000</v>
      </c>
      <c r="X57" s="69"/>
      <c r="Y57" s="70"/>
      <c r="Z57" s="71">
        <v>130000</v>
      </c>
      <c r="AA57" s="70"/>
      <c r="AB57" s="71">
        <v>130000</v>
      </c>
      <c r="AC57" s="70"/>
      <c r="AD57" s="12">
        <v>1560000</v>
      </c>
    </row>
    <row r="58" spans="1:30" ht="15" customHeight="1" x14ac:dyDescent="0.3">
      <c r="A58" s="68" t="s">
        <v>56</v>
      </c>
      <c r="B58" s="69"/>
      <c r="C58" s="70"/>
      <c r="D58" s="71">
        <v>40000</v>
      </c>
      <c r="E58" s="69"/>
      <c r="F58" s="70"/>
      <c r="G58" s="12">
        <v>40000</v>
      </c>
      <c r="H58" s="71">
        <v>40000</v>
      </c>
      <c r="I58" s="70"/>
      <c r="J58" s="71">
        <v>40000</v>
      </c>
      <c r="K58" s="70"/>
      <c r="L58" s="71">
        <v>40000</v>
      </c>
      <c r="M58" s="70"/>
      <c r="N58" s="71">
        <v>40000</v>
      </c>
      <c r="O58" s="70"/>
      <c r="P58" s="71">
        <v>50000</v>
      </c>
      <c r="Q58" s="69"/>
      <c r="R58" s="70"/>
      <c r="S58" s="71">
        <v>50000</v>
      </c>
      <c r="T58" s="70"/>
      <c r="U58" s="71">
        <v>50000</v>
      </c>
      <c r="V58" s="70"/>
      <c r="W58" s="71">
        <v>50000</v>
      </c>
      <c r="X58" s="69"/>
      <c r="Y58" s="70"/>
      <c r="Z58" s="71">
        <v>50000</v>
      </c>
      <c r="AA58" s="70"/>
      <c r="AB58" s="71">
        <v>50000</v>
      </c>
      <c r="AC58" s="70"/>
      <c r="AD58" s="12">
        <v>540000</v>
      </c>
    </row>
    <row r="59" spans="1:30" ht="15" customHeight="1" x14ac:dyDescent="0.3">
      <c r="A59" s="68" t="s">
        <v>58</v>
      </c>
      <c r="B59" s="69"/>
      <c r="C59" s="70"/>
      <c r="D59" s="71">
        <v>960820</v>
      </c>
      <c r="E59" s="69"/>
      <c r="F59" s="70"/>
      <c r="G59" s="12">
        <v>960820</v>
      </c>
      <c r="H59" s="71">
        <v>960820</v>
      </c>
      <c r="I59" s="70"/>
      <c r="J59" s="71">
        <v>960820</v>
      </c>
      <c r="K59" s="70"/>
      <c r="L59" s="71">
        <v>960820</v>
      </c>
      <c r="M59" s="70"/>
      <c r="N59" s="71">
        <v>960820</v>
      </c>
      <c r="O59" s="70"/>
      <c r="P59" s="71">
        <v>960820</v>
      </c>
      <c r="Q59" s="69"/>
      <c r="R59" s="70"/>
      <c r="S59" s="71">
        <v>960820</v>
      </c>
      <c r="T59" s="70"/>
      <c r="U59" s="71">
        <v>985350</v>
      </c>
      <c r="V59" s="70"/>
      <c r="W59" s="71">
        <v>985350</v>
      </c>
      <c r="X59" s="69"/>
      <c r="Y59" s="70"/>
      <c r="Z59" s="71">
        <v>985350</v>
      </c>
      <c r="AA59" s="70"/>
      <c r="AB59" s="71">
        <v>1430510</v>
      </c>
      <c r="AC59" s="70"/>
      <c r="AD59" s="12">
        <v>12073120</v>
      </c>
    </row>
    <row r="60" spans="1:30" ht="15" customHeight="1" x14ac:dyDescent="0.3">
      <c r="A60" s="68" t="s">
        <v>59</v>
      </c>
      <c r="B60" s="69"/>
      <c r="C60" s="70"/>
      <c r="D60" s="69"/>
      <c r="E60" s="69"/>
      <c r="F60" s="70"/>
      <c r="G60" s="13"/>
      <c r="H60" s="69"/>
      <c r="I60" s="70"/>
      <c r="J60" s="69"/>
      <c r="K60" s="70"/>
      <c r="L60" s="69"/>
      <c r="M60" s="70"/>
      <c r="N60" s="69"/>
      <c r="O60" s="70"/>
      <c r="P60" s="69"/>
      <c r="Q60" s="69"/>
      <c r="R60" s="70"/>
      <c r="S60" s="69"/>
      <c r="T60" s="70"/>
      <c r="U60" s="71">
        <v>1052670</v>
      </c>
      <c r="V60" s="70"/>
      <c r="W60" s="69"/>
      <c r="X60" s="69"/>
      <c r="Y60" s="70"/>
      <c r="Z60" s="69"/>
      <c r="AA60" s="70"/>
      <c r="AB60" s="69"/>
      <c r="AC60" s="70"/>
      <c r="AD60" s="12">
        <v>1052670</v>
      </c>
    </row>
    <row r="61" spans="1:30" ht="15" customHeight="1" x14ac:dyDescent="0.3">
      <c r="A61" s="68" t="s">
        <v>60</v>
      </c>
      <c r="B61" s="69"/>
      <c r="C61" s="70"/>
      <c r="D61" s="71">
        <v>60000</v>
      </c>
      <c r="E61" s="69"/>
      <c r="F61" s="70"/>
      <c r="G61" s="12">
        <v>60000</v>
      </c>
      <c r="H61" s="71">
        <v>60000</v>
      </c>
      <c r="I61" s="70"/>
      <c r="J61" s="71">
        <v>60000</v>
      </c>
      <c r="K61" s="70"/>
      <c r="L61" s="71">
        <v>60000</v>
      </c>
      <c r="M61" s="70"/>
      <c r="N61" s="71">
        <v>60000</v>
      </c>
      <c r="O61" s="70"/>
      <c r="P61" s="71">
        <v>60000</v>
      </c>
      <c r="Q61" s="69"/>
      <c r="R61" s="70"/>
      <c r="S61" s="71">
        <v>60000</v>
      </c>
      <c r="T61" s="70"/>
      <c r="U61" s="71">
        <v>60000</v>
      </c>
      <c r="V61" s="70"/>
      <c r="W61" s="71">
        <v>60000</v>
      </c>
      <c r="X61" s="69"/>
      <c r="Y61" s="70"/>
      <c r="Z61" s="71">
        <v>60000</v>
      </c>
      <c r="AA61" s="70"/>
      <c r="AB61" s="71">
        <v>60000</v>
      </c>
      <c r="AC61" s="70"/>
      <c r="AD61" s="12">
        <v>720000</v>
      </c>
    </row>
    <row r="62" spans="1:30" ht="15" customHeight="1" x14ac:dyDescent="0.3">
      <c r="A62" s="68" t="s">
        <v>67</v>
      </c>
      <c r="B62" s="69"/>
      <c r="C62" s="70"/>
      <c r="D62" s="71">
        <v>40000</v>
      </c>
      <c r="E62" s="69"/>
      <c r="F62" s="70"/>
      <c r="G62" s="12">
        <v>40000</v>
      </c>
      <c r="H62" s="71">
        <v>40000</v>
      </c>
      <c r="I62" s="70"/>
      <c r="J62" s="71">
        <v>40000</v>
      </c>
      <c r="K62" s="70"/>
      <c r="L62" s="71">
        <v>40000</v>
      </c>
      <c r="M62" s="70"/>
      <c r="N62" s="71">
        <v>40000</v>
      </c>
      <c r="O62" s="70"/>
      <c r="P62" s="71">
        <v>40000</v>
      </c>
      <c r="Q62" s="69"/>
      <c r="R62" s="70"/>
      <c r="S62" s="71">
        <v>40000</v>
      </c>
      <c r="T62" s="70"/>
      <c r="U62" s="71">
        <v>40000</v>
      </c>
      <c r="V62" s="70"/>
      <c r="W62" s="71">
        <v>40000</v>
      </c>
      <c r="X62" s="69"/>
      <c r="Y62" s="70"/>
      <c r="Z62" s="71">
        <v>40000</v>
      </c>
      <c r="AA62" s="70"/>
      <c r="AB62" s="71">
        <v>40000</v>
      </c>
      <c r="AC62" s="70"/>
      <c r="AD62" s="12">
        <v>480000</v>
      </c>
    </row>
    <row r="63" spans="1:30" ht="15" customHeight="1" x14ac:dyDescent="0.3">
      <c r="A63" s="68" t="s">
        <v>61</v>
      </c>
      <c r="B63" s="69"/>
      <c r="C63" s="70"/>
      <c r="D63" s="69"/>
      <c r="E63" s="69"/>
      <c r="F63" s="70"/>
      <c r="G63" s="13"/>
      <c r="H63" s="69"/>
      <c r="I63" s="70"/>
      <c r="J63" s="69"/>
      <c r="K63" s="70"/>
      <c r="L63" s="69"/>
      <c r="M63" s="70"/>
      <c r="N63" s="69"/>
      <c r="O63" s="70"/>
      <c r="P63" s="69"/>
      <c r="Q63" s="69"/>
      <c r="R63" s="70"/>
      <c r="S63" s="69"/>
      <c r="T63" s="70"/>
      <c r="U63" s="69"/>
      <c r="V63" s="70"/>
      <c r="W63" s="69"/>
      <c r="X63" s="69"/>
      <c r="Y63" s="70"/>
      <c r="Z63" s="69"/>
      <c r="AA63" s="70"/>
      <c r="AB63" s="71">
        <v>659000</v>
      </c>
      <c r="AC63" s="70"/>
      <c r="AD63" s="12">
        <v>659000</v>
      </c>
    </row>
    <row r="64" spans="1:30" ht="15" customHeight="1" x14ac:dyDescent="0.3">
      <c r="A64" s="68" t="s">
        <v>62</v>
      </c>
      <c r="B64" s="69"/>
      <c r="C64" s="70"/>
      <c r="D64" s="69"/>
      <c r="E64" s="69"/>
      <c r="F64" s="70"/>
      <c r="G64" s="13"/>
      <c r="H64" s="69"/>
      <c r="I64" s="70"/>
      <c r="J64" s="69"/>
      <c r="K64" s="70"/>
      <c r="L64" s="69"/>
      <c r="M64" s="70"/>
      <c r="N64" s="69"/>
      <c r="O64" s="70"/>
      <c r="P64" s="69"/>
      <c r="Q64" s="69"/>
      <c r="R64" s="70"/>
      <c r="S64" s="69"/>
      <c r="T64" s="70"/>
      <c r="U64" s="69"/>
      <c r="V64" s="70"/>
      <c r="W64" s="69"/>
      <c r="X64" s="69"/>
      <c r="Y64" s="70"/>
      <c r="Z64" s="69"/>
      <c r="AA64" s="70"/>
      <c r="AB64" s="71">
        <v>48000</v>
      </c>
      <c r="AC64" s="70"/>
      <c r="AD64" s="12">
        <v>48000</v>
      </c>
    </row>
    <row r="65" spans="1:30" ht="15" customHeight="1" x14ac:dyDescent="0.3">
      <c r="A65" s="68" t="s">
        <v>68</v>
      </c>
      <c r="B65" s="69"/>
      <c r="C65" s="70"/>
      <c r="D65" s="69"/>
      <c r="E65" s="69"/>
      <c r="F65" s="70"/>
      <c r="G65" s="13"/>
      <c r="H65" s="69"/>
      <c r="I65" s="70"/>
      <c r="J65" s="69"/>
      <c r="K65" s="70"/>
      <c r="L65" s="69"/>
      <c r="M65" s="70"/>
      <c r="N65" s="69"/>
      <c r="O65" s="70"/>
      <c r="P65" s="69"/>
      <c r="Q65" s="69"/>
      <c r="R65" s="70"/>
      <c r="S65" s="69"/>
      <c r="T65" s="70"/>
      <c r="U65" s="69"/>
      <c r="V65" s="70"/>
      <c r="W65" s="69"/>
      <c r="X65" s="69"/>
      <c r="Y65" s="70"/>
      <c r="Z65" s="69"/>
      <c r="AA65" s="70"/>
      <c r="AB65" s="71">
        <v>29470</v>
      </c>
      <c r="AC65" s="70"/>
      <c r="AD65" s="12">
        <v>29470</v>
      </c>
    </row>
    <row r="66" spans="1:30" ht="15" customHeight="1" x14ac:dyDescent="0.3">
      <c r="A66" s="68" t="s">
        <v>63</v>
      </c>
      <c r="B66" s="69"/>
      <c r="C66" s="70"/>
      <c r="D66" s="71">
        <v>120000</v>
      </c>
      <c r="E66" s="69"/>
      <c r="F66" s="70"/>
      <c r="G66" s="12">
        <v>120000</v>
      </c>
      <c r="H66" s="71">
        <v>120000</v>
      </c>
      <c r="I66" s="70"/>
      <c r="J66" s="71">
        <v>120000</v>
      </c>
      <c r="K66" s="70"/>
      <c r="L66" s="71">
        <v>120000</v>
      </c>
      <c r="M66" s="70"/>
      <c r="N66" s="71">
        <v>120000</v>
      </c>
      <c r="O66" s="70"/>
      <c r="P66" s="71">
        <v>120000</v>
      </c>
      <c r="Q66" s="69"/>
      <c r="R66" s="70"/>
      <c r="S66" s="71">
        <v>120000</v>
      </c>
      <c r="T66" s="70"/>
      <c r="U66" s="71">
        <v>120000</v>
      </c>
      <c r="V66" s="70"/>
      <c r="W66" s="71">
        <v>120000</v>
      </c>
      <c r="X66" s="69"/>
      <c r="Y66" s="70"/>
      <c r="Z66" s="71">
        <v>120000</v>
      </c>
      <c r="AA66" s="70"/>
      <c r="AB66" s="71">
        <v>120000</v>
      </c>
      <c r="AC66" s="70"/>
      <c r="AD66" s="12">
        <v>1440000</v>
      </c>
    </row>
    <row r="67" spans="1:30" ht="15" customHeight="1" x14ac:dyDescent="0.3">
      <c r="A67" s="74" t="s">
        <v>64</v>
      </c>
      <c r="B67" s="75"/>
      <c r="C67" s="76"/>
      <c r="D67" s="77">
        <v>3465550</v>
      </c>
      <c r="E67" s="75"/>
      <c r="F67" s="76"/>
      <c r="G67" s="14">
        <v>3465550</v>
      </c>
      <c r="H67" s="77">
        <v>3465550</v>
      </c>
      <c r="I67" s="76"/>
      <c r="J67" s="77">
        <v>3465550</v>
      </c>
      <c r="K67" s="76"/>
      <c r="L67" s="77">
        <v>3465550</v>
      </c>
      <c r="M67" s="76"/>
      <c r="N67" s="77">
        <v>3465550</v>
      </c>
      <c r="O67" s="76"/>
      <c r="P67" s="77">
        <v>3475550</v>
      </c>
      <c r="Q67" s="75"/>
      <c r="R67" s="76"/>
      <c r="S67" s="77">
        <v>3475550</v>
      </c>
      <c r="T67" s="76"/>
      <c r="U67" s="77">
        <v>4606730</v>
      </c>
      <c r="V67" s="76"/>
      <c r="W67" s="77">
        <v>3554060</v>
      </c>
      <c r="X67" s="75"/>
      <c r="Y67" s="76"/>
      <c r="Z67" s="77">
        <v>3554060</v>
      </c>
      <c r="AA67" s="76"/>
      <c r="AB67" s="77">
        <v>5715530</v>
      </c>
      <c r="AC67" s="76"/>
      <c r="AD67" s="27">
        <v>45174780</v>
      </c>
    </row>
    <row r="68" spans="1:30" ht="15" customHeight="1" x14ac:dyDescent="0.3">
      <c r="A68" s="74" t="s">
        <v>65</v>
      </c>
      <c r="B68" s="75"/>
      <c r="C68" s="76"/>
      <c r="D68" s="77">
        <v>315220</v>
      </c>
      <c r="E68" s="75"/>
      <c r="F68" s="76"/>
      <c r="G68" s="14">
        <v>315220</v>
      </c>
      <c r="H68" s="77">
        <v>491700</v>
      </c>
      <c r="I68" s="76"/>
      <c r="J68" s="77">
        <v>783270</v>
      </c>
      <c r="K68" s="76"/>
      <c r="L68" s="77">
        <v>509780</v>
      </c>
      <c r="M68" s="76"/>
      <c r="N68" s="77">
        <v>333300</v>
      </c>
      <c r="O68" s="76"/>
      <c r="P68" s="77">
        <v>353420</v>
      </c>
      <c r="Q68" s="75"/>
      <c r="R68" s="76"/>
      <c r="S68" s="77">
        <v>353420</v>
      </c>
      <c r="T68" s="76"/>
      <c r="U68" s="77">
        <v>357490</v>
      </c>
      <c r="V68" s="76"/>
      <c r="W68" s="77">
        <v>387490</v>
      </c>
      <c r="X68" s="75"/>
      <c r="Y68" s="76"/>
      <c r="Z68" s="77">
        <v>357490</v>
      </c>
      <c r="AA68" s="76"/>
      <c r="AB68" s="77">
        <v>419840</v>
      </c>
      <c r="AC68" s="76"/>
      <c r="AD68" s="14">
        <v>4977640</v>
      </c>
    </row>
    <row r="69" spans="1:30" ht="15" customHeight="1" x14ac:dyDescent="0.3">
      <c r="A69" s="78" t="s">
        <v>66</v>
      </c>
      <c r="B69" s="79"/>
      <c r="C69" s="80"/>
      <c r="D69" s="81">
        <v>3150330</v>
      </c>
      <c r="E69" s="79"/>
      <c r="F69" s="80"/>
      <c r="G69" s="15">
        <v>3150330</v>
      </c>
      <c r="H69" s="81">
        <v>2973850</v>
      </c>
      <c r="I69" s="80"/>
      <c r="J69" s="81">
        <v>2682280</v>
      </c>
      <c r="K69" s="80"/>
      <c r="L69" s="81">
        <v>2955770</v>
      </c>
      <c r="M69" s="80"/>
      <c r="N69" s="81">
        <v>3132250</v>
      </c>
      <c r="O69" s="80"/>
      <c r="P69" s="81">
        <v>3122130</v>
      </c>
      <c r="Q69" s="79"/>
      <c r="R69" s="80"/>
      <c r="S69" s="81">
        <v>3122130</v>
      </c>
      <c r="T69" s="80"/>
      <c r="U69" s="81">
        <v>4249240</v>
      </c>
      <c r="V69" s="80"/>
      <c r="W69" s="81">
        <v>3166570</v>
      </c>
      <c r="X69" s="79"/>
      <c r="Y69" s="80"/>
      <c r="Z69" s="81">
        <v>3196570</v>
      </c>
      <c r="AA69" s="80"/>
      <c r="AB69" s="81">
        <v>5295690</v>
      </c>
      <c r="AC69" s="80"/>
      <c r="AD69" s="15">
        <v>40197140</v>
      </c>
    </row>
    <row r="70" spans="1:30" ht="15" customHeight="1" x14ac:dyDescent="0.3">
      <c r="A70" s="73" t="s">
        <v>39</v>
      </c>
      <c r="B70" s="72"/>
      <c r="C70" s="67"/>
      <c r="D70" s="66" t="s">
        <v>40</v>
      </c>
      <c r="E70" s="72"/>
      <c r="F70" s="67"/>
      <c r="G70" s="11" t="s">
        <v>41</v>
      </c>
      <c r="H70" s="66" t="s">
        <v>42</v>
      </c>
      <c r="I70" s="67"/>
      <c r="J70" s="66" t="s">
        <v>43</v>
      </c>
      <c r="K70" s="67"/>
      <c r="L70" s="66" t="s">
        <v>44</v>
      </c>
      <c r="M70" s="67"/>
      <c r="N70" s="66" t="s">
        <v>45</v>
      </c>
      <c r="O70" s="67"/>
      <c r="P70" s="66" t="s">
        <v>46</v>
      </c>
      <c r="Q70" s="72"/>
      <c r="R70" s="67"/>
      <c r="S70" s="66" t="s">
        <v>47</v>
      </c>
      <c r="T70" s="67"/>
      <c r="U70" s="66" t="s">
        <v>48</v>
      </c>
      <c r="V70" s="67"/>
      <c r="W70" s="66" t="s">
        <v>49</v>
      </c>
      <c r="X70" s="72"/>
      <c r="Y70" s="67"/>
      <c r="Z70" s="66" t="s">
        <v>50</v>
      </c>
      <c r="AA70" s="67"/>
      <c r="AB70" s="66" t="s">
        <v>51</v>
      </c>
      <c r="AC70" s="67"/>
      <c r="AD70" s="11" t="s">
        <v>52</v>
      </c>
    </row>
    <row r="71" spans="1:30" ht="15" customHeight="1" x14ac:dyDescent="0.3">
      <c r="A71" s="68" t="s">
        <v>23</v>
      </c>
      <c r="B71" s="69"/>
      <c r="C71" s="70"/>
      <c r="D71" s="71">
        <v>15</v>
      </c>
      <c r="E71" s="69"/>
      <c r="F71" s="70"/>
      <c r="G71" s="12">
        <v>15</v>
      </c>
      <c r="H71" s="71">
        <v>15</v>
      </c>
      <c r="I71" s="70"/>
      <c r="J71" s="71">
        <v>15</v>
      </c>
      <c r="K71" s="70"/>
      <c r="L71" s="71">
        <v>15</v>
      </c>
      <c r="M71" s="70"/>
      <c r="N71" s="71">
        <v>15</v>
      </c>
      <c r="O71" s="70"/>
      <c r="P71" s="71">
        <v>16</v>
      </c>
      <c r="Q71" s="69"/>
      <c r="R71" s="70"/>
      <c r="S71" s="71">
        <v>16</v>
      </c>
      <c r="T71" s="70"/>
      <c r="U71" s="71">
        <v>16</v>
      </c>
      <c r="V71" s="70"/>
      <c r="W71" s="71">
        <v>16</v>
      </c>
      <c r="X71" s="69"/>
      <c r="Y71" s="70"/>
      <c r="Z71" s="71">
        <v>16</v>
      </c>
      <c r="AA71" s="70"/>
      <c r="AB71" s="71">
        <v>16</v>
      </c>
      <c r="AC71" s="70"/>
      <c r="AD71" s="12">
        <v>186</v>
      </c>
    </row>
    <row r="72" spans="1:30" ht="15" customHeight="1" x14ac:dyDescent="0.3">
      <c r="A72" s="68" t="s">
        <v>53</v>
      </c>
      <c r="B72" s="69"/>
      <c r="C72" s="70"/>
      <c r="D72" s="71">
        <v>2059500</v>
      </c>
      <c r="E72" s="69"/>
      <c r="F72" s="70"/>
      <c r="G72" s="12">
        <v>2059500</v>
      </c>
      <c r="H72" s="71">
        <v>2059500</v>
      </c>
      <c r="I72" s="70"/>
      <c r="J72" s="71">
        <v>2059500</v>
      </c>
      <c r="K72" s="70"/>
      <c r="L72" s="71">
        <v>2059500</v>
      </c>
      <c r="M72" s="70"/>
      <c r="N72" s="71">
        <v>2059500</v>
      </c>
      <c r="O72" s="70"/>
      <c r="P72" s="71">
        <v>2106560</v>
      </c>
      <c r="Q72" s="69"/>
      <c r="R72" s="70"/>
      <c r="S72" s="71">
        <v>2106560</v>
      </c>
      <c r="T72" s="70"/>
      <c r="U72" s="71">
        <v>2106560</v>
      </c>
      <c r="V72" s="70"/>
      <c r="W72" s="71">
        <v>2106560</v>
      </c>
      <c r="X72" s="69"/>
      <c r="Y72" s="70"/>
      <c r="Z72" s="71">
        <v>2106560</v>
      </c>
      <c r="AA72" s="70"/>
      <c r="AB72" s="71">
        <v>3102740</v>
      </c>
      <c r="AC72" s="70"/>
      <c r="AD72" s="12">
        <v>25992540</v>
      </c>
    </row>
    <row r="73" spans="1:30" ht="15" customHeight="1" x14ac:dyDescent="0.3">
      <c r="A73" s="68" t="s">
        <v>54</v>
      </c>
      <c r="B73" s="69"/>
      <c r="C73" s="70"/>
      <c r="D73" s="71">
        <v>206930</v>
      </c>
      <c r="E73" s="69"/>
      <c r="F73" s="70"/>
      <c r="G73" s="12">
        <v>206930</v>
      </c>
      <c r="H73" s="71">
        <v>206930</v>
      </c>
      <c r="I73" s="70"/>
      <c r="J73" s="71">
        <v>206930</v>
      </c>
      <c r="K73" s="70"/>
      <c r="L73" s="71">
        <v>118240</v>
      </c>
      <c r="M73" s="70"/>
      <c r="N73" s="71">
        <v>206930</v>
      </c>
      <c r="O73" s="70"/>
      <c r="P73" s="71">
        <v>211660</v>
      </c>
      <c r="Q73" s="69"/>
      <c r="R73" s="70"/>
      <c r="S73" s="71">
        <v>211660</v>
      </c>
      <c r="T73" s="70"/>
      <c r="U73" s="71">
        <v>211660</v>
      </c>
      <c r="V73" s="70"/>
      <c r="W73" s="71">
        <v>211660</v>
      </c>
      <c r="X73" s="69"/>
      <c r="Y73" s="70"/>
      <c r="Z73" s="71">
        <v>211660</v>
      </c>
      <c r="AA73" s="70"/>
      <c r="AB73" s="71">
        <v>308230</v>
      </c>
      <c r="AC73" s="70"/>
      <c r="AD73" s="12">
        <v>2519420</v>
      </c>
    </row>
    <row r="74" spans="1:30" ht="15" customHeight="1" x14ac:dyDescent="0.3">
      <c r="A74" s="68" t="s">
        <v>55</v>
      </c>
      <c r="B74" s="69"/>
      <c r="C74" s="70"/>
      <c r="D74" s="71">
        <v>130000</v>
      </c>
      <c r="E74" s="69"/>
      <c r="F74" s="70"/>
      <c r="G74" s="12">
        <v>130000</v>
      </c>
      <c r="H74" s="71">
        <v>130000</v>
      </c>
      <c r="I74" s="70"/>
      <c r="J74" s="71">
        <v>130000</v>
      </c>
      <c r="K74" s="70"/>
      <c r="L74" s="71">
        <v>130000</v>
      </c>
      <c r="M74" s="70"/>
      <c r="N74" s="71">
        <v>130000</v>
      </c>
      <c r="O74" s="70"/>
      <c r="P74" s="71">
        <v>130000</v>
      </c>
      <c r="Q74" s="69"/>
      <c r="R74" s="70"/>
      <c r="S74" s="71">
        <v>130000</v>
      </c>
      <c r="T74" s="70"/>
      <c r="U74" s="71">
        <v>130000</v>
      </c>
      <c r="V74" s="70"/>
      <c r="W74" s="71">
        <v>130000</v>
      </c>
      <c r="X74" s="69"/>
      <c r="Y74" s="70"/>
      <c r="Z74" s="71">
        <v>130000</v>
      </c>
      <c r="AA74" s="70"/>
      <c r="AB74" s="71">
        <v>130000</v>
      </c>
      <c r="AC74" s="70"/>
      <c r="AD74" s="12">
        <v>1560000</v>
      </c>
    </row>
    <row r="75" spans="1:30" ht="15" customHeight="1" x14ac:dyDescent="0.3">
      <c r="A75" s="68" t="s">
        <v>56</v>
      </c>
      <c r="B75" s="69"/>
      <c r="C75" s="70"/>
      <c r="D75" s="71">
        <v>50000</v>
      </c>
      <c r="E75" s="69"/>
      <c r="F75" s="70"/>
      <c r="G75" s="12">
        <v>50000</v>
      </c>
      <c r="H75" s="71">
        <v>60000</v>
      </c>
      <c r="I75" s="70"/>
      <c r="J75" s="71">
        <v>60000</v>
      </c>
      <c r="K75" s="70"/>
      <c r="L75" s="71">
        <v>60000</v>
      </c>
      <c r="M75" s="70"/>
      <c r="N75" s="71">
        <v>60000</v>
      </c>
      <c r="O75" s="70"/>
      <c r="P75" s="71">
        <v>60000</v>
      </c>
      <c r="Q75" s="69"/>
      <c r="R75" s="70"/>
      <c r="S75" s="71">
        <v>60000</v>
      </c>
      <c r="T75" s="70"/>
      <c r="U75" s="71">
        <v>60000</v>
      </c>
      <c r="V75" s="70"/>
      <c r="W75" s="71">
        <v>60000</v>
      </c>
      <c r="X75" s="69"/>
      <c r="Y75" s="70"/>
      <c r="Z75" s="71">
        <v>60000</v>
      </c>
      <c r="AA75" s="70"/>
      <c r="AB75" s="71">
        <v>60000</v>
      </c>
      <c r="AC75" s="70"/>
      <c r="AD75" s="12">
        <v>700000</v>
      </c>
    </row>
    <row r="76" spans="1:30" ht="15" customHeight="1" x14ac:dyDescent="0.3">
      <c r="A76" s="68" t="s">
        <v>58</v>
      </c>
      <c r="B76" s="69"/>
      <c r="C76" s="70"/>
      <c r="D76" s="71">
        <v>1029750</v>
      </c>
      <c r="E76" s="69"/>
      <c r="F76" s="70"/>
      <c r="G76" s="12">
        <v>1029750</v>
      </c>
      <c r="H76" s="71">
        <v>1029750</v>
      </c>
      <c r="I76" s="70"/>
      <c r="J76" s="71">
        <v>1029750</v>
      </c>
      <c r="K76" s="70"/>
      <c r="L76" s="71">
        <v>1029750</v>
      </c>
      <c r="M76" s="70"/>
      <c r="N76" s="71">
        <v>1029750</v>
      </c>
      <c r="O76" s="70"/>
      <c r="P76" s="71">
        <v>1053280</v>
      </c>
      <c r="Q76" s="69"/>
      <c r="R76" s="70"/>
      <c r="S76" s="71">
        <v>1053280</v>
      </c>
      <c r="T76" s="70"/>
      <c r="U76" s="71">
        <v>1053280</v>
      </c>
      <c r="V76" s="70"/>
      <c r="W76" s="71">
        <v>1053280</v>
      </c>
      <c r="X76" s="69"/>
      <c r="Y76" s="70"/>
      <c r="Z76" s="71">
        <v>1053280</v>
      </c>
      <c r="AA76" s="70"/>
      <c r="AB76" s="71">
        <v>1551400</v>
      </c>
      <c r="AC76" s="70"/>
      <c r="AD76" s="12">
        <v>12996300</v>
      </c>
    </row>
    <row r="77" spans="1:30" ht="15" customHeight="1" x14ac:dyDescent="0.3">
      <c r="A77" s="68" t="s">
        <v>59</v>
      </c>
      <c r="B77" s="69"/>
      <c r="C77" s="70"/>
      <c r="D77" s="69"/>
      <c r="E77" s="69"/>
      <c r="F77" s="70"/>
      <c r="G77" s="13"/>
      <c r="H77" s="69"/>
      <c r="I77" s="70"/>
      <c r="J77" s="69"/>
      <c r="K77" s="70"/>
      <c r="L77" s="69"/>
      <c r="M77" s="70"/>
      <c r="N77" s="69"/>
      <c r="O77" s="70"/>
      <c r="P77" s="69"/>
      <c r="Q77" s="69"/>
      <c r="R77" s="70"/>
      <c r="S77" s="69"/>
      <c r="T77" s="70"/>
      <c r="U77" s="71">
        <v>1052670</v>
      </c>
      <c r="V77" s="70"/>
      <c r="W77" s="69"/>
      <c r="X77" s="69"/>
      <c r="Y77" s="70"/>
      <c r="Z77" s="69"/>
      <c r="AA77" s="70"/>
      <c r="AB77" s="69"/>
      <c r="AC77" s="70"/>
      <c r="AD77" s="12">
        <v>1052670</v>
      </c>
    </row>
    <row r="78" spans="1:30" ht="15" customHeight="1" x14ac:dyDescent="0.3">
      <c r="A78" s="68" t="s">
        <v>60</v>
      </c>
      <c r="B78" s="69"/>
      <c r="C78" s="70"/>
      <c r="D78" s="69"/>
      <c r="E78" s="69"/>
      <c r="F78" s="70"/>
      <c r="G78" s="13"/>
      <c r="H78" s="69"/>
      <c r="I78" s="70"/>
      <c r="J78" s="69"/>
      <c r="K78" s="70"/>
      <c r="L78" s="69"/>
      <c r="M78" s="70"/>
      <c r="N78" s="69"/>
      <c r="O78" s="70"/>
      <c r="P78" s="69"/>
      <c r="Q78" s="69"/>
      <c r="R78" s="70"/>
      <c r="S78" s="69"/>
      <c r="T78" s="70"/>
      <c r="U78" s="69"/>
      <c r="V78" s="70"/>
      <c r="W78" s="69"/>
      <c r="X78" s="69"/>
      <c r="Y78" s="70"/>
      <c r="Z78" s="69"/>
      <c r="AA78" s="70"/>
      <c r="AB78" s="71">
        <v>200000</v>
      </c>
      <c r="AC78" s="70"/>
      <c r="AD78" s="12">
        <v>200000</v>
      </c>
    </row>
    <row r="79" spans="1:30" ht="15" customHeight="1" x14ac:dyDescent="0.3">
      <c r="A79" s="68" t="s">
        <v>61</v>
      </c>
      <c r="B79" s="69"/>
      <c r="C79" s="70"/>
      <c r="D79" s="69"/>
      <c r="E79" s="69"/>
      <c r="F79" s="70"/>
      <c r="G79" s="13"/>
      <c r="H79" s="69"/>
      <c r="I79" s="70"/>
      <c r="J79" s="69"/>
      <c r="K79" s="70"/>
      <c r="L79" s="69"/>
      <c r="M79" s="70"/>
      <c r="N79" s="69"/>
      <c r="O79" s="70"/>
      <c r="P79" s="69"/>
      <c r="Q79" s="69"/>
      <c r="R79" s="70"/>
      <c r="S79" s="69"/>
      <c r="T79" s="70"/>
      <c r="U79" s="69"/>
      <c r="V79" s="70"/>
      <c r="W79" s="69"/>
      <c r="X79" s="69"/>
      <c r="Y79" s="70"/>
      <c r="Z79" s="69"/>
      <c r="AA79" s="70"/>
      <c r="AB79" s="71">
        <v>594000</v>
      </c>
      <c r="AC79" s="70"/>
      <c r="AD79" s="12">
        <v>594000</v>
      </c>
    </row>
    <row r="80" spans="1:30" ht="15" customHeight="1" x14ac:dyDescent="0.3">
      <c r="A80" s="68" t="s">
        <v>62</v>
      </c>
      <c r="B80" s="69"/>
      <c r="C80" s="70"/>
      <c r="D80" s="69"/>
      <c r="E80" s="69"/>
      <c r="F80" s="70"/>
      <c r="G80" s="13"/>
      <c r="H80" s="69"/>
      <c r="I80" s="70"/>
      <c r="J80" s="69"/>
      <c r="K80" s="70"/>
      <c r="L80" s="69"/>
      <c r="M80" s="70"/>
      <c r="N80" s="69"/>
      <c r="O80" s="70"/>
      <c r="P80" s="69"/>
      <c r="Q80" s="69"/>
      <c r="R80" s="70"/>
      <c r="S80" s="69"/>
      <c r="T80" s="70"/>
      <c r="U80" s="69"/>
      <c r="V80" s="70"/>
      <c r="W80" s="69"/>
      <c r="X80" s="69"/>
      <c r="Y80" s="70"/>
      <c r="Z80" s="69"/>
      <c r="AA80" s="70"/>
      <c r="AB80" s="71">
        <v>48000</v>
      </c>
      <c r="AC80" s="70"/>
      <c r="AD80" s="12">
        <v>48000</v>
      </c>
    </row>
    <row r="81" spans="1:30" ht="15" customHeight="1" x14ac:dyDescent="0.3">
      <c r="A81" s="68" t="s">
        <v>68</v>
      </c>
      <c r="B81" s="69"/>
      <c r="C81" s="70"/>
      <c r="D81" s="69"/>
      <c r="E81" s="69"/>
      <c r="F81" s="70"/>
      <c r="G81" s="13"/>
      <c r="H81" s="69"/>
      <c r="I81" s="70"/>
      <c r="J81" s="69"/>
      <c r="K81" s="70"/>
      <c r="L81" s="69"/>
      <c r="M81" s="70"/>
      <c r="N81" s="69"/>
      <c r="O81" s="70"/>
      <c r="P81" s="69"/>
      <c r="Q81" s="69"/>
      <c r="R81" s="70"/>
      <c r="S81" s="69"/>
      <c r="T81" s="70"/>
      <c r="U81" s="69"/>
      <c r="V81" s="70"/>
      <c r="W81" s="69"/>
      <c r="X81" s="69"/>
      <c r="Y81" s="70"/>
      <c r="Z81" s="69"/>
      <c r="AA81" s="70"/>
      <c r="AB81" s="71">
        <v>13300</v>
      </c>
      <c r="AC81" s="70"/>
      <c r="AD81" s="12">
        <v>13300</v>
      </c>
    </row>
    <row r="82" spans="1:30" ht="15" customHeight="1" x14ac:dyDescent="0.3">
      <c r="A82" s="68" t="s">
        <v>63</v>
      </c>
      <c r="B82" s="69"/>
      <c r="C82" s="70"/>
      <c r="D82" s="71">
        <v>120000</v>
      </c>
      <c r="E82" s="69"/>
      <c r="F82" s="70"/>
      <c r="G82" s="12">
        <v>120000</v>
      </c>
      <c r="H82" s="71">
        <v>120000</v>
      </c>
      <c r="I82" s="70"/>
      <c r="J82" s="71">
        <v>120000</v>
      </c>
      <c r="K82" s="70"/>
      <c r="L82" s="71">
        <v>120000</v>
      </c>
      <c r="M82" s="70"/>
      <c r="N82" s="71">
        <v>120000</v>
      </c>
      <c r="O82" s="70"/>
      <c r="P82" s="71">
        <v>120000</v>
      </c>
      <c r="Q82" s="69"/>
      <c r="R82" s="70"/>
      <c r="S82" s="71">
        <v>120000</v>
      </c>
      <c r="T82" s="70"/>
      <c r="U82" s="71">
        <v>120000</v>
      </c>
      <c r="V82" s="70"/>
      <c r="W82" s="71">
        <v>120000</v>
      </c>
      <c r="X82" s="69"/>
      <c r="Y82" s="70"/>
      <c r="Z82" s="71">
        <v>120000</v>
      </c>
      <c r="AA82" s="70"/>
      <c r="AB82" s="71">
        <v>120000</v>
      </c>
      <c r="AC82" s="70"/>
      <c r="AD82" s="12">
        <v>1440000</v>
      </c>
    </row>
    <row r="83" spans="1:30" ht="15" customHeight="1" x14ac:dyDescent="0.3">
      <c r="A83" s="74" t="s">
        <v>64</v>
      </c>
      <c r="B83" s="75"/>
      <c r="C83" s="76"/>
      <c r="D83" s="77">
        <v>3596180</v>
      </c>
      <c r="E83" s="75"/>
      <c r="F83" s="76"/>
      <c r="G83" s="14">
        <v>3596180</v>
      </c>
      <c r="H83" s="77">
        <v>3606180</v>
      </c>
      <c r="I83" s="76"/>
      <c r="J83" s="77">
        <v>3606180</v>
      </c>
      <c r="K83" s="76"/>
      <c r="L83" s="77">
        <v>3517490</v>
      </c>
      <c r="M83" s="76"/>
      <c r="N83" s="77">
        <v>3606180</v>
      </c>
      <c r="O83" s="76"/>
      <c r="P83" s="77">
        <v>3681500</v>
      </c>
      <c r="Q83" s="75"/>
      <c r="R83" s="76"/>
      <c r="S83" s="77">
        <v>3681500</v>
      </c>
      <c r="T83" s="76"/>
      <c r="U83" s="77">
        <v>4734170</v>
      </c>
      <c r="V83" s="76"/>
      <c r="W83" s="77">
        <v>3681500</v>
      </c>
      <c r="X83" s="75"/>
      <c r="Y83" s="76"/>
      <c r="Z83" s="77">
        <v>3681500</v>
      </c>
      <c r="AA83" s="76"/>
      <c r="AB83" s="77">
        <v>6127670</v>
      </c>
      <c r="AC83" s="76"/>
      <c r="AD83" s="27">
        <v>47116230</v>
      </c>
    </row>
    <row r="84" spans="1:30" ht="15" customHeight="1" x14ac:dyDescent="0.3">
      <c r="A84" s="74" t="s">
        <v>65</v>
      </c>
      <c r="B84" s="75"/>
      <c r="C84" s="76"/>
      <c r="D84" s="77">
        <v>477210</v>
      </c>
      <c r="E84" s="75"/>
      <c r="F84" s="76"/>
      <c r="G84" s="14">
        <v>-238140</v>
      </c>
      <c r="H84" s="77">
        <v>479910</v>
      </c>
      <c r="I84" s="76"/>
      <c r="J84" s="77">
        <v>592100</v>
      </c>
      <c r="K84" s="76"/>
      <c r="L84" s="77">
        <v>471070</v>
      </c>
      <c r="M84" s="76"/>
      <c r="N84" s="77">
        <v>484530</v>
      </c>
      <c r="O84" s="76"/>
      <c r="P84" s="77">
        <v>500810</v>
      </c>
      <c r="Q84" s="75"/>
      <c r="R84" s="76"/>
      <c r="S84" s="77">
        <v>500810</v>
      </c>
      <c r="T84" s="76"/>
      <c r="U84" s="77">
        <v>500810</v>
      </c>
      <c r="V84" s="76"/>
      <c r="W84" s="77">
        <v>540810</v>
      </c>
      <c r="X84" s="75"/>
      <c r="Y84" s="76"/>
      <c r="Z84" s="77">
        <v>510810</v>
      </c>
      <c r="AA84" s="76"/>
      <c r="AB84" s="77">
        <v>582160</v>
      </c>
      <c r="AC84" s="76"/>
      <c r="AD84" s="14">
        <v>5402890</v>
      </c>
    </row>
    <row r="85" spans="1:30" ht="15" customHeight="1" x14ac:dyDescent="0.3">
      <c r="A85" s="78" t="s">
        <v>66</v>
      </c>
      <c r="B85" s="79"/>
      <c r="C85" s="80"/>
      <c r="D85" s="81">
        <v>3118970</v>
      </c>
      <c r="E85" s="79"/>
      <c r="F85" s="80"/>
      <c r="G85" s="15">
        <v>3834320</v>
      </c>
      <c r="H85" s="81">
        <v>3126270</v>
      </c>
      <c r="I85" s="80"/>
      <c r="J85" s="81">
        <v>3014080</v>
      </c>
      <c r="K85" s="80"/>
      <c r="L85" s="81">
        <v>3046420</v>
      </c>
      <c r="M85" s="80"/>
      <c r="N85" s="81">
        <v>3121650</v>
      </c>
      <c r="O85" s="80"/>
      <c r="P85" s="81">
        <v>3180690</v>
      </c>
      <c r="Q85" s="79"/>
      <c r="R85" s="80"/>
      <c r="S85" s="81">
        <v>3180690</v>
      </c>
      <c r="T85" s="80"/>
      <c r="U85" s="81">
        <v>4233360</v>
      </c>
      <c r="V85" s="80"/>
      <c r="W85" s="81">
        <v>3140690</v>
      </c>
      <c r="X85" s="79"/>
      <c r="Y85" s="80"/>
      <c r="Z85" s="81">
        <v>3170690</v>
      </c>
      <c r="AA85" s="80"/>
      <c r="AB85" s="81">
        <v>5545510</v>
      </c>
      <c r="AC85" s="80"/>
      <c r="AD85" s="15">
        <v>41713340</v>
      </c>
    </row>
  </sheetData>
  <mergeCells count="996">
    <mergeCell ref="Z84:AA84"/>
    <mergeCell ref="AB84:AC84"/>
    <mergeCell ref="A85:C85"/>
    <mergeCell ref="D85:F85"/>
    <mergeCell ref="H85:I85"/>
    <mergeCell ref="J85:K85"/>
    <mergeCell ref="L85:M85"/>
    <mergeCell ref="N85:O85"/>
    <mergeCell ref="P85:R85"/>
    <mergeCell ref="S85:T85"/>
    <mergeCell ref="U85:V85"/>
    <mergeCell ref="W85:Y85"/>
    <mergeCell ref="Z85:AA85"/>
    <mergeCell ref="AB85:AC85"/>
    <mergeCell ref="N84:O84"/>
    <mergeCell ref="P84:R84"/>
    <mergeCell ref="S84:T84"/>
    <mergeCell ref="U84:V84"/>
    <mergeCell ref="W84:Y84"/>
    <mergeCell ref="A84:C84"/>
    <mergeCell ref="D84:F84"/>
    <mergeCell ref="H84:I84"/>
    <mergeCell ref="J84:K84"/>
    <mergeCell ref="L84:M84"/>
    <mergeCell ref="Z82:AA82"/>
    <mergeCell ref="AB82:AC82"/>
    <mergeCell ref="A83:C83"/>
    <mergeCell ref="D83:F83"/>
    <mergeCell ref="H83:I83"/>
    <mergeCell ref="J83:K83"/>
    <mergeCell ref="L83:M83"/>
    <mergeCell ref="N83:O83"/>
    <mergeCell ref="P83:R83"/>
    <mergeCell ref="S83:T83"/>
    <mergeCell ref="U83:V83"/>
    <mergeCell ref="W83:Y83"/>
    <mergeCell ref="Z83:AA83"/>
    <mergeCell ref="AB83:AC83"/>
    <mergeCell ref="N82:O82"/>
    <mergeCell ref="P82:R82"/>
    <mergeCell ref="S82:T82"/>
    <mergeCell ref="U82:V82"/>
    <mergeCell ref="W82:Y82"/>
    <mergeCell ref="A82:C82"/>
    <mergeCell ref="D82:F82"/>
    <mergeCell ref="H82:I82"/>
    <mergeCell ref="J82:K82"/>
    <mergeCell ref="L82:M82"/>
    <mergeCell ref="Z80:AA80"/>
    <mergeCell ref="AB80:AC80"/>
    <mergeCell ref="A81:C81"/>
    <mergeCell ref="D81:F81"/>
    <mergeCell ref="H81:I81"/>
    <mergeCell ref="J81:K81"/>
    <mergeCell ref="L81:M81"/>
    <mergeCell ref="N81:O81"/>
    <mergeCell ref="P81:R81"/>
    <mergeCell ref="S81:T81"/>
    <mergeCell ref="U81:V81"/>
    <mergeCell ref="W81:Y81"/>
    <mergeCell ref="Z81:AA81"/>
    <mergeCell ref="AB81:AC81"/>
    <mergeCell ref="N80:O80"/>
    <mergeCell ref="P80:R80"/>
    <mergeCell ref="S80:T80"/>
    <mergeCell ref="U80:V80"/>
    <mergeCell ref="W80:Y80"/>
    <mergeCell ref="A80:C80"/>
    <mergeCell ref="D80:F80"/>
    <mergeCell ref="H80:I80"/>
    <mergeCell ref="J80:K80"/>
    <mergeCell ref="L80:M80"/>
    <mergeCell ref="Z78:AA78"/>
    <mergeCell ref="AB78:AC78"/>
    <mergeCell ref="A79:C79"/>
    <mergeCell ref="D79:F79"/>
    <mergeCell ref="H79:I79"/>
    <mergeCell ref="J79:K79"/>
    <mergeCell ref="L79:M79"/>
    <mergeCell ref="N79:O79"/>
    <mergeCell ref="P79:R79"/>
    <mergeCell ref="S79:T79"/>
    <mergeCell ref="U79:V79"/>
    <mergeCell ref="W79:Y79"/>
    <mergeCell ref="Z79:AA79"/>
    <mergeCell ref="AB79:AC79"/>
    <mergeCell ref="N78:O78"/>
    <mergeCell ref="P78:R78"/>
    <mergeCell ref="S78:T78"/>
    <mergeCell ref="U78:V78"/>
    <mergeCell ref="W78:Y78"/>
    <mergeCell ref="A78:C78"/>
    <mergeCell ref="D78:F78"/>
    <mergeCell ref="H78:I78"/>
    <mergeCell ref="J78:K78"/>
    <mergeCell ref="L78:M78"/>
    <mergeCell ref="Z76:AA76"/>
    <mergeCell ref="AB76:AC76"/>
    <mergeCell ref="A77:C77"/>
    <mergeCell ref="D77:F77"/>
    <mergeCell ref="H77:I77"/>
    <mergeCell ref="J77:K77"/>
    <mergeCell ref="L77:M77"/>
    <mergeCell ref="N77:O77"/>
    <mergeCell ref="P77:R77"/>
    <mergeCell ref="S77:T77"/>
    <mergeCell ref="U77:V77"/>
    <mergeCell ref="W77:Y77"/>
    <mergeCell ref="Z77:AA77"/>
    <mergeCell ref="AB77:AC77"/>
    <mergeCell ref="N76:O76"/>
    <mergeCell ref="P76:R76"/>
    <mergeCell ref="S76:T76"/>
    <mergeCell ref="U76:V76"/>
    <mergeCell ref="W76:Y76"/>
    <mergeCell ref="A76:C76"/>
    <mergeCell ref="D76:F76"/>
    <mergeCell ref="H76:I76"/>
    <mergeCell ref="J76:K76"/>
    <mergeCell ref="L76:M76"/>
    <mergeCell ref="Z74:AA74"/>
    <mergeCell ref="AB74:AC74"/>
    <mergeCell ref="A75:C75"/>
    <mergeCell ref="D75:F75"/>
    <mergeCell ref="H75:I75"/>
    <mergeCell ref="J75:K75"/>
    <mergeCell ref="L75:M75"/>
    <mergeCell ref="N75:O75"/>
    <mergeCell ref="P75:R75"/>
    <mergeCell ref="S75:T75"/>
    <mergeCell ref="U75:V75"/>
    <mergeCell ref="W75:Y75"/>
    <mergeCell ref="Z75:AA75"/>
    <mergeCell ref="AB75:AC75"/>
    <mergeCell ref="N74:O74"/>
    <mergeCell ref="P74:R74"/>
    <mergeCell ref="S74:T74"/>
    <mergeCell ref="U74:V74"/>
    <mergeCell ref="W74:Y74"/>
    <mergeCell ref="A74:C74"/>
    <mergeCell ref="D74:F74"/>
    <mergeCell ref="H74:I74"/>
    <mergeCell ref="J74:K74"/>
    <mergeCell ref="L74:M74"/>
    <mergeCell ref="Z72:AA72"/>
    <mergeCell ref="AB72:AC72"/>
    <mergeCell ref="A73:C73"/>
    <mergeCell ref="D73:F73"/>
    <mergeCell ref="H73:I73"/>
    <mergeCell ref="J73:K73"/>
    <mergeCell ref="L73:M73"/>
    <mergeCell ref="N73:O73"/>
    <mergeCell ref="P73:R73"/>
    <mergeCell ref="S73:T73"/>
    <mergeCell ref="U73:V73"/>
    <mergeCell ref="W73:Y73"/>
    <mergeCell ref="Z73:AA73"/>
    <mergeCell ref="AB73:AC73"/>
    <mergeCell ref="N72:O72"/>
    <mergeCell ref="P72:R72"/>
    <mergeCell ref="S72:T72"/>
    <mergeCell ref="U72:V72"/>
    <mergeCell ref="W72:Y72"/>
    <mergeCell ref="A72:C72"/>
    <mergeCell ref="D72:F72"/>
    <mergeCell ref="H72:I72"/>
    <mergeCell ref="J72:K72"/>
    <mergeCell ref="L72:M72"/>
    <mergeCell ref="Z70:AA70"/>
    <mergeCell ref="AB70:AC70"/>
    <mergeCell ref="A71:C71"/>
    <mergeCell ref="D71:F71"/>
    <mergeCell ref="H71:I71"/>
    <mergeCell ref="J71:K71"/>
    <mergeCell ref="L71:M71"/>
    <mergeCell ref="N71:O71"/>
    <mergeCell ref="P71:R71"/>
    <mergeCell ref="S71:T71"/>
    <mergeCell ref="U71:V71"/>
    <mergeCell ref="W71:Y71"/>
    <mergeCell ref="Z71:AA71"/>
    <mergeCell ref="AB71:AC71"/>
    <mergeCell ref="N70:O70"/>
    <mergeCell ref="P70:R70"/>
    <mergeCell ref="S70:T70"/>
    <mergeCell ref="U70:V70"/>
    <mergeCell ref="W70:Y70"/>
    <mergeCell ref="A70:C70"/>
    <mergeCell ref="D70:F70"/>
    <mergeCell ref="H70:I70"/>
    <mergeCell ref="J70:K70"/>
    <mergeCell ref="L70:M70"/>
    <mergeCell ref="Z68:AA68"/>
    <mergeCell ref="AB68:AC68"/>
    <mergeCell ref="A69:C69"/>
    <mergeCell ref="D69:F69"/>
    <mergeCell ref="H69:I69"/>
    <mergeCell ref="J69:K69"/>
    <mergeCell ref="L69:M69"/>
    <mergeCell ref="N69:O69"/>
    <mergeCell ref="P69:R69"/>
    <mergeCell ref="S69:T69"/>
    <mergeCell ref="U69:V69"/>
    <mergeCell ref="W69:Y69"/>
    <mergeCell ref="Z69:AA69"/>
    <mergeCell ref="AB69:AC69"/>
    <mergeCell ref="N68:O68"/>
    <mergeCell ref="P68:R68"/>
    <mergeCell ref="S68:T68"/>
    <mergeCell ref="U68:V68"/>
    <mergeCell ref="W68:Y68"/>
    <mergeCell ref="A68:C68"/>
    <mergeCell ref="D68:F68"/>
    <mergeCell ref="H68:I68"/>
    <mergeCell ref="J68:K68"/>
    <mergeCell ref="L68:M68"/>
    <mergeCell ref="Z66:AA66"/>
    <mergeCell ref="AB66:AC66"/>
    <mergeCell ref="A67:C67"/>
    <mergeCell ref="D67:F67"/>
    <mergeCell ref="H67:I67"/>
    <mergeCell ref="J67:K67"/>
    <mergeCell ref="L67:M67"/>
    <mergeCell ref="N67:O67"/>
    <mergeCell ref="P67:R67"/>
    <mergeCell ref="S67:T67"/>
    <mergeCell ref="U67:V67"/>
    <mergeCell ref="W67:Y67"/>
    <mergeCell ref="Z67:AA67"/>
    <mergeCell ref="AB67:AC67"/>
    <mergeCell ref="N66:O66"/>
    <mergeCell ref="P66:R66"/>
    <mergeCell ref="S66:T66"/>
    <mergeCell ref="U66:V66"/>
    <mergeCell ref="W66:Y66"/>
    <mergeCell ref="A66:C66"/>
    <mergeCell ref="D66:F66"/>
    <mergeCell ref="H66:I66"/>
    <mergeCell ref="J66:K66"/>
    <mergeCell ref="L66:M66"/>
    <mergeCell ref="Z64:AA64"/>
    <mergeCell ref="AB64:AC64"/>
    <mergeCell ref="A65:C65"/>
    <mergeCell ref="D65:F65"/>
    <mergeCell ref="H65:I65"/>
    <mergeCell ref="J65:K65"/>
    <mergeCell ref="L65:M65"/>
    <mergeCell ref="N65:O65"/>
    <mergeCell ref="P65:R65"/>
    <mergeCell ref="S65:T65"/>
    <mergeCell ref="U65:V65"/>
    <mergeCell ref="W65:Y65"/>
    <mergeCell ref="Z65:AA65"/>
    <mergeCell ref="AB65:AC65"/>
    <mergeCell ref="N64:O64"/>
    <mergeCell ref="P64:R64"/>
    <mergeCell ref="S64:T64"/>
    <mergeCell ref="U64:V64"/>
    <mergeCell ref="W64:Y64"/>
    <mergeCell ref="A64:C64"/>
    <mergeCell ref="D64:F64"/>
    <mergeCell ref="H64:I64"/>
    <mergeCell ref="J64:K64"/>
    <mergeCell ref="L64:M64"/>
    <mergeCell ref="Z62:AA62"/>
    <mergeCell ref="AB62:AC62"/>
    <mergeCell ref="A63:C63"/>
    <mergeCell ref="D63:F63"/>
    <mergeCell ref="H63:I63"/>
    <mergeCell ref="J63:K63"/>
    <mergeCell ref="L63:M63"/>
    <mergeCell ref="N63:O63"/>
    <mergeCell ref="P63:R63"/>
    <mergeCell ref="S63:T63"/>
    <mergeCell ref="U63:V63"/>
    <mergeCell ref="W63:Y63"/>
    <mergeCell ref="Z63:AA63"/>
    <mergeCell ref="AB63:AC63"/>
    <mergeCell ref="N62:O62"/>
    <mergeCell ref="P62:R62"/>
    <mergeCell ref="S62:T62"/>
    <mergeCell ref="U62:V62"/>
    <mergeCell ref="W62:Y62"/>
    <mergeCell ref="A62:C62"/>
    <mergeCell ref="D62:F62"/>
    <mergeCell ref="H62:I62"/>
    <mergeCell ref="J62:K62"/>
    <mergeCell ref="L62:M62"/>
    <mergeCell ref="Z60:AA60"/>
    <mergeCell ref="AB60:AC60"/>
    <mergeCell ref="A61:C61"/>
    <mergeCell ref="D61:F61"/>
    <mergeCell ref="H61:I61"/>
    <mergeCell ref="J61:K61"/>
    <mergeCell ref="L61:M61"/>
    <mergeCell ref="N61:O61"/>
    <mergeCell ref="P61:R61"/>
    <mergeCell ref="S61:T61"/>
    <mergeCell ref="U61:V61"/>
    <mergeCell ref="W61:Y61"/>
    <mergeCell ref="Z61:AA61"/>
    <mergeCell ref="AB61:AC61"/>
    <mergeCell ref="N60:O60"/>
    <mergeCell ref="P60:R60"/>
    <mergeCell ref="S60:T60"/>
    <mergeCell ref="U60:V60"/>
    <mergeCell ref="W60:Y60"/>
    <mergeCell ref="A60:C60"/>
    <mergeCell ref="D60:F60"/>
    <mergeCell ref="H60:I60"/>
    <mergeCell ref="J60:K60"/>
    <mergeCell ref="L60:M60"/>
    <mergeCell ref="Z58:AA58"/>
    <mergeCell ref="AB58:AC58"/>
    <mergeCell ref="A59:C59"/>
    <mergeCell ref="D59:F59"/>
    <mergeCell ref="H59:I59"/>
    <mergeCell ref="J59:K59"/>
    <mergeCell ref="L59:M59"/>
    <mergeCell ref="N59:O59"/>
    <mergeCell ref="P59:R59"/>
    <mergeCell ref="S59:T59"/>
    <mergeCell ref="U59:V59"/>
    <mergeCell ref="W59:Y59"/>
    <mergeCell ref="Z59:AA59"/>
    <mergeCell ref="AB59:AC59"/>
    <mergeCell ref="N58:O58"/>
    <mergeCell ref="P58:R58"/>
    <mergeCell ref="S58:T58"/>
    <mergeCell ref="U58:V58"/>
    <mergeCell ref="W58:Y58"/>
    <mergeCell ref="A58:C58"/>
    <mergeCell ref="D58:F58"/>
    <mergeCell ref="H58:I58"/>
    <mergeCell ref="J58:K58"/>
    <mergeCell ref="L58:M58"/>
    <mergeCell ref="Z56:AA56"/>
    <mergeCell ref="AB56:AC56"/>
    <mergeCell ref="A57:C57"/>
    <mergeCell ref="D57:F57"/>
    <mergeCell ref="H57:I57"/>
    <mergeCell ref="J57:K57"/>
    <mergeCell ref="L57:M57"/>
    <mergeCell ref="N57:O57"/>
    <mergeCell ref="P57:R57"/>
    <mergeCell ref="S57:T57"/>
    <mergeCell ref="U57:V57"/>
    <mergeCell ref="W57:Y57"/>
    <mergeCell ref="Z57:AA57"/>
    <mergeCell ref="AB57:AC57"/>
    <mergeCell ref="N56:O56"/>
    <mergeCell ref="P56:R56"/>
    <mergeCell ref="S56:T56"/>
    <mergeCell ref="U56:V56"/>
    <mergeCell ref="W56:Y56"/>
    <mergeCell ref="A56:C56"/>
    <mergeCell ref="D56:F56"/>
    <mergeCell ref="H56:I56"/>
    <mergeCell ref="J56:K56"/>
    <mergeCell ref="L56:M56"/>
    <mergeCell ref="Z54:AA54"/>
    <mergeCell ref="AB54:AC54"/>
    <mergeCell ref="A55:C55"/>
    <mergeCell ref="D55:F55"/>
    <mergeCell ref="H55:I55"/>
    <mergeCell ref="J55:K55"/>
    <mergeCell ref="L55:M55"/>
    <mergeCell ref="N55:O55"/>
    <mergeCell ref="P55:R55"/>
    <mergeCell ref="S55:T55"/>
    <mergeCell ref="U55:V55"/>
    <mergeCell ref="W55:Y55"/>
    <mergeCell ref="Z55:AA55"/>
    <mergeCell ref="AB55:AC55"/>
    <mergeCell ref="N54:O54"/>
    <mergeCell ref="P54:R54"/>
    <mergeCell ref="S54:T54"/>
    <mergeCell ref="U54:V54"/>
    <mergeCell ref="W54:Y54"/>
    <mergeCell ref="A54:C54"/>
    <mergeCell ref="D54:F54"/>
    <mergeCell ref="H54:I54"/>
    <mergeCell ref="J54:K54"/>
    <mergeCell ref="L54:M54"/>
    <mergeCell ref="Z52:AA52"/>
    <mergeCell ref="AB52:AC52"/>
    <mergeCell ref="A53:C53"/>
    <mergeCell ref="D53:F53"/>
    <mergeCell ref="H53:I53"/>
    <mergeCell ref="J53:K53"/>
    <mergeCell ref="L53:M53"/>
    <mergeCell ref="N53:O53"/>
    <mergeCell ref="P53:R53"/>
    <mergeCell ref="S53:T53"/>
    <mergeCell ref="U53:V53"/>
    <mergeCell ref="W53:Y53"/>
    <mergeCell ref="Z53:AA53"/>
    <mergeCell ref="AB53:AC53"/>
    <mergeCell ref="N52:O52"/>
    <mergeCell ref="P52:R52"/>
    <mergeCell ref="S52:T52"/>
    <mergeCell ref="U52:V52"/>
    <mergeCell ref="W52:Y52"/>
    <mergeCell ref="A52:C52"/>
    <mergeCell ref="D52:F52"/>
    <mergeCell ref="H52:I52"/>
    <mergeCell ref="J52:K52"/>
    <mergeCell ref="L52:M52"/>
    <mergeCell ref="Z50:AA50"/>
    <mergeCell ref="AB50:AC50"/>
    <mergeCell ref="A51:C51"/>
    <mergeCell ref="D51:F51"/>
    <mergeCell ref="H51:I51"/>
    <mergeCell ref="J51:K51"/>
    <mergeCell ref="L51:M51"/>
    <mergeCell ref="N51:O51"/>
    <mergeCell ref="P51:R51"/>
    <mergeCell ref="S51:T51"/>
    <mergeCell ref="U51:V51"/>
    <mergeCell ref="W51:Y51"/>
    <mergeCell ref="Z51:AA51"/>
    <mergeCell ref="AB51:AC51"/>
    <mergeCell ref="N50:O50"/>
    <mergeCell ref="P50:R50"/>
    <mergeCell ref="S50:T50"/>
    <mergeCell ref="U50:V50"/>
    <mergeCell ref="W50:Y50"/>
    <mergeCell ref="A50:C50"/>
    <mergeCell ref="D50:F50"/>
    <mergeCell ref="H50:I50"/>
    <mergeCell ref="J50:K50"/>
    <mergeCell ref="L50:M50"/>
    <mergeCell ref="Z48:AA48"/>
    <mergeCell ref="AB48:AC48"/>
    <mergeCell ref="A49:C49"/>
    <mergeCell ref="D49:F49"/>
    <mergeCell ref="H49:I49"/>
    <mergeCell ref="J49:K49"/>
    <mergeCell ref="L49:M49"/>
    <mergeCell ref="N49:O49"/>
    <mergeCell ref="P49:R49"/>
    <mergeCell ref="S49:T49"/>
    <mergeCell ref="U49:V49"/>
    <mergeCell ref="W49:Y49"/>
    <mergeCell ref="Z49:AA49"/>
    <mergeCell ref="AB49:AC49"/>
    <mergeCell ref="N48:O48"/>
    <mergeCell ref="P48:R48"/>
    <mergeCell ref="S48:T48"/>
    <mergeCell ref="U48:V48"/>
    <mergeCell ref="W48:Y48"/>
    <mergeCell ref="A48:C48"/>
    <mergeCell ref="D48:F48"/>
    <mergeCell ref="H48:I48"/>
    <mergeCell ref="J48:K48"/>
    <mergeCell ref="L48:M48"/>
    <mergeCell ref="Z46:AA46"/>
    <mergeCell ref="AB46:AC46"/>
    <mergeCell ref="A47:C47"/>
    <mergeCell ref="D47:F47"/>
    <mergeCell ref="H47:I47"/>
    <mergeCell ref="J47:K47"/>
    <mergeCell ref="L47:M47"/>
    <mergeCell ref="N47:O47"/>
    <mergeCell ref="P47:R47"/>
    <mergeCell ref="S47:T47"/>
    <mergeCell ref="U47:V47"/>
    <mergeCell ref="W47:Y47"/>
    <mergeCell ref="Z47:AA47"/>
    <mergeCell ref="AB47:AC47"/>
    <mergeCell ref="N46:O46"/>
    <mergeCell ref="P46:R46"/>
    <mergeCell ref="S46:T46"/>
    <mergeCell ref="U46:V46"/>
    <mergeCell ref="W46:Y46"/>
    <mergeCell ref="A46:C46"/>
    <mergeCell ref="D46:F46"/>
    <mergeCell ref="H46:I46"/>
    <mergeCell ref="J46:K46"/>
    <mergeCell ref="L46:M46"/>
    <mergeCell ref="Z44:AA44"/>
    <mergeCell ref="AB44:AC44"/>
    <mergeCell ref="A45:C45"/>
    <mergeCell ref="D45:F45"/>
    <mergeCell ref="H45:I45"/>
    <mergeCell ref="J45:K45"/>
    <mergeCell ref="L45:M45"/>
    <mergeCell ref="N45:O45"/>
    <mergeCell ref="P45:R45"/>
    <mergeCell ref="S45:T45"/>
    <mergeCell ref="U45:V45"/>
    <mergeCell ref="W45:Y45"/>
    <mergeCell ref="Z45:AA45"/>
    <mergeCell ref="AB45:AC45"/>
    <mergeCell ref="N44:O44"/>
    <mergeCell ref="P44:R44"/>
    <mergeCell ref="S44:T44"/>
    <mergeCell ref="U44:V44"/>
    <mergeCell ref="W44:Y44"/>
    <mergeCell ref="A44:C44"/>
    <mergeCell ref="D44:F44"/>
    <mergeCell ref="H44:I44"/>
    <mergeCell ref="J44:K44"/>
    <mergeCell ref="L44:M44"/>
    <mergeCell ref="Z42:AA42"/>
    <mergeCell ref="AB42:AC42"/>
    <mergeCell ref="A43:C43"/>
    <mergeCell ref="D43:F43"/>
    <mergeCell ref="H43:I43"/>
    <mergeCell ref="J43:K43"/>
    <mergeCell ref="L43:M43"/>
    <mergeCell ref="N43:O43"/>
    <mergeCell ref="P43:R43"/>
    <mergeCell ref="S43:T43"/>
    <mergeCell ref="U43:V43"/>
    <mergeCell ref="W43:Y43"/>
    <mergeCell ref="Z43:AA43"/>
    <mergeCell ref="AB43:AC43"/>
    <mergeCell ref="N42:O42"/>
    <mergeCell ref="P42:R42"/>
    <mergeCell ref="S42:T42"/>
    <mergeCell ref="U42:V42"/>
    <mergeCell ref="W42:Y42"/>
    <mergeCell ref="A42:C42"/>
    <mergeCell ref="D42:F42"/>
    <mergeCell ref="H42:I42"/>
    <mergeCell ref="J42:K42"/>
    <mergeCell ref="L42:M42"/>
    <mergeCell ref="Z40:AA40"/>
    <mergeCell ref="AB40:AC40"/>
    <mergeCell ref="A41:C41"/>
    <mergeCell ref="D41:F41"/>
    <mergeCell ref="H41:I41"/>
    <mergeCell ref="J41:K41"/>
    <mergeCell ref="L41:M41"/>
    <mergeCell ref="N41:O41"/>
    <mergeCell ref="P41:R41"/>
    <mergeCell ref="S41:T41"/>
    <mergeCell ref="U41:V41"/>
    <mergeCell ref="W41:Y41"/>
    <mergeCell ref="Z41:AA41"/>
    <mergeCell ref="AB41:AC41"/>
    <mergeCell ref="N40:O40"/>
    <mergeCell ref="P40:R40"/>
    <mergeCell ref="S40:T40"/>
    <mergeCell ref="U40:V40"/>
    <mergeCell ref="W40:Y40"/>
    <mergeCell ref="A40:C40"/>
    <mergeCell ref="D40:F40"/>
    <mergeCell ref="H40:I40"/>
    <mergeCell ref="J40:K40"/>
    <mergeCell ref="L40:M40"/>
    <mergeCell ref="Z38:AA38"/>
    <mergeCell ref="AB38:AC38"/>
    <mergeCell ref="A39:C39"/>
    <mergeCell ref="D39:F39"/>
    <mergeCell ref="H39:I39"/>
    <mergeCell ref="J39:K39"/>
    <mergeCell ref="L39:M39"/>
    <mergeCell ref="N39:O39"/>
    <mergeCell ref="P39:R39"/>
    <mergeCell ref="S39:T39"/>
    <mergeCell ref="U39:V39"/>
    <mergeCell ref="W39:Y39"/>
    <mergeCell ref="Z39:AA39"/>
    <mergeCell ref="AB39:AC39"/>
    <mergeCell ref="N38:O38"/>
    <mergeCell ref="P38:R38"/>
    <mergeCell ref="S38:T38"/>
    <mergeCell ref="U38:V38"/>
    <mergeCell ref="W38:Y38"/>
    <mergeCell ref="A38:C38"/>
    <mergeCell ref="D38:F38"/>
    <mergeCell ref="H38:I38"/>
    <mergeCell ref="J38:K38"/>
    <mergeCell ref="L38:M38"/>
    <mergeCell ref="Z36:AA36"/>
    <mergeCell ref="AB36:AC36"/>
    <mergeCell ref="A37:C37"/>
    <mergeCell ref="D37:F37"/>
    <mergeCell ref="H37:I37"/>
    <mergeCell ref="J37:K37"/>
    <mergeCell ref="L37:M37"/>
    <mergeCell ref="N37:O37"/>
    <mergeCell ref="P37:R37"/>
    <mergeCell ref="S37:T37"/>
    <mergeCell ref="U37:V37"/>
    <mergeCell ref="W37:Y37"/>
    <mergeCell ref="Z37:AA37"/>
    <mergeCell ref="AB37:AC37"/>
    <mergeCell ref="N36:O36"/>
    <mergeCell ref="P36:R36"/>
    <mergeCell ref="S36:T36"/>
    <mergeCell ref="U36:V36"/>
    <mergeCell ref="W36:Y36"/>
    <mergeCell ref="A36:C36"/>
    <mergeCell ref="D36:F36"/>
    <mergeCell ref="H36:I36"/>
    <mergeCell ref="J36:K36"/>
    <mergeCell ref="L36:M36"/>
    <mergeCell ref="Z34:AA34"/>
    <mergeCell ref="AB34:AC34"/>
    <mergeCell ref="A35:C35"/>
    <mergeCell ref="D35:F35"/>
    <mergeCell ref="H35:I35"/>
    <mergeCell ref="J35:K35"/>
    <mergeCell ref="L35:M35"/>
    <mergeCell ref="N35:O35"/>
    <mergeCell ref="P35:R35"/>
    <mergeCell ref="S35:T35"/>
    <mergeCell ref="U35:V35"/>
    <mergeCell ref="W35:Y35"/>
    <mergeCell ref="Z35:AA35"/>
    <mergeCell ref="AB35:AC35"/>
    <mergeCell ref="N34:O34"/>
    <mergeCell ref="P34:R34"/>
    <mergeCell ref="S34:T34"/>
    <mergeCell ref="U34:V34"/>
    <mergeCell ref="W34:Y34"/>
    <mergeCell ref="A34:C34"/>
    <mergeCell ref="D34:F34"/>
    <mergeCell ref="H34:I34"/>
    <mergeCell ref="J34:K34"/>
    <mergeCell ref="L34:M34"/>
    <mergeCell ref="Z32:AA32"/>
    <mergeCell ref="AB32:AC32"/>
    <mergeCell ref="A33:C33"/>
    <mergeCell ref="D33:F33"/>
    <mergeCell ref="H33:I33"/>
    <mergeCell ref="J33:K33"/>
    <mergeCell ref="L33:M33"/>
    <mergeCell ref="N33:O33"/>
    <mergeCell ref="P33:R33"/>
    <mergeCell ref="S33:T33"/>
    <mergeCell ref="U33:V33"/>
    <mergeCell ref="W33:Y33"/>
    <mergeCell ref="Z33:AA33"/>
    <mergeCell ref="AB33:AC33"/>
    <mergeCell ref="N32:O32"/>
    <mergeCell ref="P32:R32"/>
    <mergeCell ref="S32:T32"/>
    <mergeCell ref="U32:V32"/>
    <mergeCell ref="W32:Y32"/>
    <mergeCell ref="A32:C32"/>
    <mergeCell ref="D32:F32"/>
    <mergeCell ref="H32:I32"/>
    <mergeCell ref="J32:K32"/>
    <mergeCell ref="L32:M32"/>
    <mergeCell ref="Z30:AA30"/>
    <mergeCell ref="AB30:AC30"/>
    <mergeCell ref="A31:C31"/>
    <mergeCell ref="D31:F31"/>
    <mergeCell ref="H31:I31"/>
    <mergeCell ref="J31:K31"/>
    <mergeCell ref="L31:M31"/>
    <mergeCell ref="N31:O31"/>
    <mergeCell ref="P31:R31"/>
    <mergeCell ref="S31:T31"/>
    <mergeCell ref="U31:V31"/>
    <mergeCell ref="W31:Y31"/>
    <mergeCell ref="Z31:AA31"/>
    <mergeCell ref="AB31:AC31"/>
    <mergeCell ref="N30:O30"/>
    <mergeCell ref="P30:R30"/>
    <mergeCell ref="S30:T30"/>
    <mergeCell ref="U30:V30"/>
    <mergeCell ref="W30:Y30"/>
    <mergeCell ref="A30:C30"/>
    <mergeCell ref="D30:F30"/>
    <mergeCell ref="H30:I30"/>
    <mergeCell ref="J30:K30"/>
    <mergeCell ref="L30:M30"/>
    <mergeCell ref="Z28:AA28"/>
    <mergeCell ref="AB28:AC28"/>
    <mergeCell ref="A29:C29"/>
    <mergeCell ref="D29:F29"/>
    <mergeCell ref="H29:I29"/>
    <mergeCell ref="J29:K29"/>
    <mergeCell ref="L29:M29"/>
    <mergeCell ref="N29:O29"/>
    <mergeCell ref="P29:R29"/>
    <mergeCell ref="S29:T29"/>
    <mergeCell ref="U29:V29"/>
    <mergeCell ref="W29:Y29"/>
    <mergeCell ref="Z29:AA29"/>
    <mergeCell ref="AB29:AC29"/>
    <mergeCell ref="N28:O28"/>
    <mergeCell ref="P28:R28"/>
    <mergeCell ref="S28:T28"/>
    <mergeCell ref="U28:V28"/>
    <mergeCell ref="W28:Y28"/>
    <mergeCell ref="A28:C28"/>
    <mergeCell ref="D28:F28"/>
    <mergeCell ref="H28:I28"/>
    <mergeCell ref="J28:K28"/>
    <mergeCell ref="L28:M28"/>
    <mergeCell ref="Z26:AA26"/>
    <mergeCell ref="AB26:AC26"/>
    <mergeCell ref="A27:C27"/>
    <mergeCell ref="D27:F27"/>
    <mergeCell ref="H27:I27"/>
    <mergeCell ref="J27:K27"/>
    <mergeCell ref="L27:M27"/>
    <mergeCell ref="N27:O27"/>
    <mergeCell ref="P27:R27"/>
    <mergeCell ref="S27:T27"/>
    <mergeCell ref="U27:V27"/>
    <mergeCell ref="W27:Y27"/>
    <mergeCell ref="Z27:AA27"/>
    <mergeCell ref="AB27:AC27"/>
    <mergeCell ref="N26:O26"/>
    <mergeCell ref="P26:R26"/>
    <mergeCell ref="S26:T26"/>
    <mergeCell ref="U26:V26"/>
    <mergeCell ref="W26:Y26"/>
    <mergeCell ref="A26:C26"/>
    <mergeCell ref="D26:F26"/>
    <mergeCell ref="H26:I26"/>
    <mergeCell ref="J26:K26"/>
    <mergeCell ref="L26:M26"/>
    <mergeCell ref="Z24:AA24"/>
    <mergeCell ref="AB24:AC24"/>
    <mergeCell ref="A25:C25"/>
    <mergeCell ref="D25:F25"/>
    <mergeCell ref="H25:I25"/>
    <mergeCell ref="J25:K25"/>
    <mergeCell ref="L25:M25"/>
    <mergeCell ref="N25:O25"/>
    <mergeCell ref="P25:R25"/>
    <mergeCell ref="S25:T25"/>
    <mergeCell ref="U25:V25"/>
    <mergeCell ref="W25:Y25"/>
    <mergeCell ref="Z25:AA25"/>
    <mergeCell ref="AB25:AC25"/>
    <mergeCell ref="N24:O24"/>
    <mergeCell ref="P24:R24"/>
    <mergeCell ref="S24:T24"/>
    <mergeCell ref="U24:V24"/>
    <mergeCell ref="W24:Y24"/>
    <mergeCell ref="A24:C24"/>
    <mergeCell ref="D24:F24"/>
    <mergeCell ref="H24:I24"/>
    <mergeCell ref="J24:K24"/>
    <mergeCell ref="L24:M24"/>
    <mergeCell ref="Z22:AA22"/>
    <mergeCell ref="AB22:AC22"/>
    <mergeCell ref="A23:C23"/>
    <mergeCell ref="D23:F23"/>
    <mergeCell ref="H23:I23"/>
    <mergeCell ref="J23:K23"/>
    <mergeCell ref="L23:M23"/>
    <mergeCell ref="N23:O23"/>
    <mergeCell ref="P23:R23"/>
    <mergeCell ref="S23:T23"/>
    <mergeCell ref="U23:V23"/>
    <mergeCell ref="W23:Y23"/>
    <mergeCell ref="Z23:AA23"/>
    <mergeCell ref="AB23:AC23"/>
    <mergeCell ref="N22:O22"/>
    <mergeCell ref="P22:R22"/>
    <mergeCell ref="S22:T22"/>
    <mergeCell ref="U22:V22"/>
    <mergeCell ref="W22:Y22"/>
    <mergeCell ref="A22:C22"/>
    <mergeCell ref="D22:F22"/>
    <mergeCell ref="H22:I22"/>
    <mergeCell ref="J22:K22"/>
    <mergeCell ref="L22:M22"/>
    <mergeCell ref="Z20:AA20"/>
    <mergeCell ref="AB20:AC20"/>
    <mergeCell ref="A21:C21"/>
    <mergeCell ref="D21:F21"/>
    <mergeCell ref="H21:I21"/>
    <mergeCell ref="J21:K21"/>
    <mergeCell ref="L21:M21"/>
    <mergeCell ref="N21:O21"/>
    <mergeCell ref="P21:R21"/>
    <mergeCell ref="S21:T21"/>
    <mergeCell ref="U21:V21"/>
    <mergeCell ref="W21:Y21"/>
    <mergeCell ref="Z21:AA21"/>
    <mergeCell ref="AB21:AC21"/>
    <mergeCell ref="N20:O20"/>
    <mergeCell ref="P20:R20"/>
    <mergeCell ref="S20:T20"/>
    <mergeCell ref="U20:V20"/>
    <mergeCell ref="W20:Y20"/>
    <mergeCell ref="A20:C20"/>
    <mergeCell ref="D20:F20"/>
    <mergeCell ref="H20:I20"/>
    <mergeCell ref="J20:K20"/>
    <mergeCell ref="L20:M20"/>
    <mergeCell ref="Z18:AA18"/>
    <mergeCell ref="AB18:AC18"/>
    <mergeCell ref="A19:C19"/>
    <mergeCell ref="D19:F19"/>
    <mergeCell ref="H19:I19"/>
    <mergeCell ref="J19:K19"/>
    <mergeCell ref="L19:M19"/>
    <mergeCell ref="N19:O19"/>
    <mergeCell ref="P19:R19"/>
    <mergeCell ref="S19:T19"/>
    <mergeCell ref="U19:V19"/>
    <mergeCell ref="W19:Y19"/>
    <mergeCell ref="Z19:AA19"/>
    <mergeCell ref="AB19:AC19"/>
    <mergeCell ref="N18:O18"/>
    <mergeCell ref="P18:R18"/>
    <mergeCell ref="S18:T18"/>
    <mergeCell ref="U18:V18"/>
    <mergeCell ref="W18:Y18"/>
    <mergeCell ref="A18:C18"/>
    <mergeCell ref="D18:F18"/>
    <mergeCell ref="H18:I18"/>
    <mergeCell ref="J18:K18"/>
    <mergeCell ref="L18:M18"/>
    <mergeCell ref="Z16:AA16"/>
    <mergeCell ref="AB16:AC16"/>
    <mergeCell ref="A17:C17"/>
    <mergeCell ref="D17:F17"/>
    <mergeCell ref="H17:I17"/>
    <mergeCell ref="J17:K17"/>
    <mergeCell ref="L17:M17"/>
    <mergeCell ref="N17:O17"/>
    <mergeCell ref="P17:R17"/>
    <mergeCell ref="S17:T17"/>
    <mergeCell ref="U17:V17"/>
    <mergeCell ref="W17:Y17"/>
    <mergeCell ref="Z17:AA17"/>
    <mergeCell ref="AB17:AC17"/>
    <mergeCell ref="N16:O16"/>
    <mergeCell ref="P16:R16"/>
    <mergeCell ref="S16:T16"/>
    <mergeCell ref="U16:V16"/>
    <mergeCell ref="W16:Y16"/>
    <mergeCell ref="A16:C16"/>
    <mergeCell ref="D16:F16"/>
    <mergeCell ref="H16:I16"/>
    <mergeCell ref="J16:K16"/>
    <mergeCell ref="L16:M16"/>
    <mergeCell ref="Z14:AA14"/>
    <mergeCell ref="AB14:AC14"/>
    <mergeCell ref="A15:C15"/>
    <mergeCell ref="D15:F15"/>
    <mergeCell ref="H15:I15"/>
    <mergeCell ref="J15:K15"/>
    <mergeCell ref="L15:M15"/>
    <mergeCell ref="N15:O15"/>
    <mergeCell ref="P15:R15"/>
    <mergeCell ref="S15:T15"/>
    <mergeCell ref="U15:V15"/>
    <mergeCell ref="W15:Y15"/>
    <mergeCell ref="Z15:AA15"/>
    <mergeCell ref="AB15:AC15"/>
    <mergeCell ref="N14:O14"/>
    <mergeCell ref="P14:R14"/>
    <mergeCell ref="S14:T14"/>
    <mergeCell ref="U14:V14"/>
    <mergeCell ref="W14:Y14"/>
    <mergeCell ref="A14:C14"/>
    <mergeCell ref="D14:F14"/>
    <mergeCell ref="H14:I14"/>
    <mergeCell ref="J14:K14"/>
    <mergeCell ref="L14:M14"/>
    <mergeCell ref="Z12:AA12"/>
    <mergeCell ref="AB12:AC12"/>
    <mergeCell ref="A13:C13"/>
    <mergeCell ref="D13:F13"/>
    <mergeCell ref="H13:I13"/>
    <mergeCell ref="J13:K13"/>
    <mergeCell ref="L13:M13"/>
    <mergeCell ref="N13:O13"/>
    <mergeCell ref="P13:R13"/>
    <mergeCell ref="S13:T13"/>
    <mergeCell ref="U13:V13"/>
    <mergeCell ref="W13:Y13"/>
    <mergeCell ref="Z13:AA13"/>
    <mergeCell ref="AB13:AC13"/>
    <mergeCell ref="N12:O12"/>
    <mergeCell ref="P12:R12"/>
    <mergeCell ref="S12:T12"/>
    <mergeCell ref="U12:V12"/>
    <mergeCell ref="W12:Y12"/>
    <mergeCell ref="A12:C12"/>
    <mergeCell ref="D12:F12"/>
    <mergeCell ref="H12:I12"/>
    <mergeCell ref="J12:K12"/>
    <mergeCell ref="L12:M12"/>
    <mergeCell ref="Z10:AA10"/>
    <mergeCell ref="AB10:AC10"/>
    <mergeCell ref="A11:C11"/>
    <mergeCell ref="D11:F11"/>
    <mergeCell ref="H11:I11"/>
    <mergeCell ref="J11:K11"/>
    <mergeCell ref="L11:M11"/>
    <mergeCell ref="N11:O11"/>
    <mergeCell ref="P11:R11"/>
    <mergeCell ref="S11:T11"/>
    <mergeCell ref="U11:V11"/>
    <mergeCell ref="W11:Y11"/>
    <mergeCell ref="Z11:AA11"/>
    <mergeCell ref="AB11:AC11"/>
    <mergeCell ref="N10:O10"/>
    <mergeCell ref="P10:R10"/>
    <mergeCell ref="S10:T10"/>
    <mergeCell ref="U10:V10"/>
    <mergeCell ref="W10:Y10"/>
    <mergeCell ref="A10:C10"/>
    <mergeCell ref="D10:F10"/>
    <mergeCell ref="H10:I10"/>
    <mergeCell ref="J10:K10"/>
    <mergeCell ref="L10:M10"/>
    <mergeCell ref="Z8:AA8"/>
    <mergeCell ref="AB8:AC8"/>
    <mergeCell ref="A9:C9"/>
    <mergeCell ref="D9:F9"/>
    <mergeCell ref="H9:I9"/>
    <mergeCell ref="J9:K9"/>
    <mergeCell ref="L9:M9"/>
    <mergeCell ref="N9:O9"/>
    <mergeCell ref="P9:R9"/>
    <mergeCell ref="S9:T9"/>
    <mergeCell ref="U9:V9"/>
    <mergeCell ref="W9:Y9"/>
    <mergeCell ref="Z9:AA9"/>
    <mergeCell ref="AB9:AC9"/>
    <mergeCell ref="N8:O8"/>
    <mergeCell ref="P8:R8"/>
    <mergeCell ref="S8:T8"/>
    <mergeCell ref="U8:V8"/>
    <mergeCell ref="W8:Y8"/>
    <mergeCell ref="A8:C8"/>
    <mergeCell ref="D8:F8"/>
    <mergeCell ref="H8:I8"/>
    <mergeCell ref="J8:K8"/>
    <mergeCell ref="L8:M8"/>
    <mergeCell ref="Z6:AA6"/>
    <mergeCell ref="AB6:AC6"/>
    <mergeCell ref="A7:C7"/>
    <mergeCell ref="D7:F7"/>
    <mergeCell ref="H7:I7"/>
    <mergeCell ref="J7:K7"/>
    <mergeCell ref="L7:M7"/>
    <mergeCell ref="N7:O7"/>
    <mergeCell ref="P7:R7"/>
    <mergeCell ref="S7:T7"/>
    <mergeCell ref="U7:V7"/>
    <mergeCell ref="W7:Y7"/>
    <mergeCell ref="Z7:AA7"/>
    <mergeCell ref="AB7:AC7"/>
    <mergeCell ref="N6:O6"/>
    <mergeCell ref="P6:R6"/>
    <mergeCell ref="S6:T6"/>
    <mergeCell ref="U6:V6"/>
    <mergeCell ref="W6:Y6"/>
    <mergeCell ref="A6:C6"/>
    <mergeCell ref="D6:F6"/>
    <mergeCell ref="H6:I6"/>
    <mergeCell ref="J6:K6"/>
    <mergeCell ref="L6:M6"/>
    <mergeCell ref="AB4:AC4"/>
    <mergeCell ref="A5:C5"/>
    <mergeCell ref="D5:F5"/>
    <mergeCell ref="H5:I5"/>
    <mergeCell ref="J5:K5"/>
    <mergeCell ref="L5:M5"/>
    <mergeCell ref="N5:O5"/>
    <mergeCell ref="P5:R5"/>
    <mergeCell ref="S5:T5"/>
    <mergeCell ref="U5:V5"/>
    <mergeCell ref="W5:Y5"/>
    <mergeCell ref="Z5:AA5"/>
    <mergeCell ref="AB5:AC5"/>
    <mergeCell ref="P4:R4"/>
    <mergeCell ref="S4:T4"/>
    <mergeCell ref="U4:V4"/>
    <mergeCell ref="W4:Y4"/>
    <mergeCell ref="Z4:AA4"/>
    <mergeCell ref="D4:F4"/>
    <mergeCell ref="H4:I4"/>
    <mergeCell ref="J4:K4"/>
    <mergeCell ref="L4:M4"/>
    <mergeCell ref="N4:O4"/>
    <mergeCell ref="A4:C4"/>
    <mergeCell ref="B2:AD2"/>
    <mergeCell ref="C3:D3"/>
    <mergeCell ref="F3:G3"/>
    <mergeCell ref="I3:J3"/>
    <mergeCell ref="K3:L3"/>
    <mergeCell ref="O3:P3"/>
    <mergeCell ref="R3:S3"/>
    <mergeCell ref="T3:U3"/>
    <mergeCell ref="V3:W3"/>
    <mergeCell ref="Y3:Z3"/>
    <mergeCell ref="AA3:AB3"/>
    <mergeCell ref="AC3:AD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직무지원형 재활보조기구 금액</vt:lpstr>
      <vt:lpstr>의지보조기사 연봉</vt:lpstr>
      <vt:lpstr>2017년도 재활공학연구소 의지보조기사 임금대장</vt:lpstr>
      <vt:lpstr>Sheet1</vt:lpstr>
      <vt:lpstr>'의지보조기사 연봉'!Print_Area</vt:lpstr>
      <vt:lpstr>'직무지원형 재활보조기구 금액'!Print_Area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김진용</dc:creator>
  <cp:lastModifiedBy>천성민</cp:lastModifiedBy>
  <cp:lastPrinted>2018-03-05T04:58:50Z</cp:lastPrinted>
  <dcterms:created xsi:type="dcterms:W3CDTF">2017-12-13T00:56:42Z</dcterms:created>
  <dcterms:modified xsi:type="dcterms:W3CDTF">2022-01-05T04:16:04Z</dcterms:modified>
</cp:coreProperties>
</file>